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изменение!$A$12:$AM$253</definedName>
    <definedName name="_xlnm.Print_Titles" localSheetId="0">изменение!$11:$11</definedName>
    <definedName name="_xlnm.Print_Area" localSheetId="0">изменение!$A$1:$Q$253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P115" i="1" l="1"/>
  <c r="O115" i="1"/>
  <c r="N115" i="1"/>
  <c r="L115" i="1"/>
  <c r="P112" i="1"/>
  <c r="O112" i="1"/>
  <c r="N112" i="1"/>
  <c r="L112" i="1"/>
  <c r="P99" i="1"/>
  <c r="O99" i="1"/>
  <c r="N99" i="1"/>
  <c r="L99" i="1"/>
  <c r="L92" i="1" l="1"/>
  <c r="M98" i="1"/>
  <c r="Q98" i="1" s="1"/>
  <c r="L130" i="1" l="1"/>
  <c r="L105" i="1"/>
  <c r="L71" i="1"/>
  <c r="L68" i="1"/>
  <c r="L65" i="1"/>
  <c r="L62" i="1"/>
  <c r="L59" i="1"/>
  <c r="L54" i="1"/>
  <c r="L51" i="1"/>
  <c r="L48" i="1"/>
  <c r="L45" i="1"/>
  <c r="L41" i="1"/>
  <c r="L37" i="1"/>
  <c r="L34" i="1"/>
  <c r="L31" i="1"/>
  <c r="L28" i="1"/>
  <c r="L24" i="1"/>
  <c r="L20" i="1"/>
  <c r="L17" i="1"/>
  <c r="L14" i="1"/>
  <c r="O253" i="1" l="1"/>
  <c r="P253" i="1" s="1"/>
  <c r="O250" i="1"/>
  <c r="P250" i="1" s="1"/>
  <c r="O247" i="1"/>
  <c r="P247" i="1" s="1"/>
  <c r="O244" i="1"/>
  <c r="P244" i="1" s="1"/>
  <c r="O241" i="1"/>
  <c r="P241" i="1" s="1"/>
  <c r="O238" i="1"/>
  <c r="P238" i="1" s="1"/>
  <c r="O235" i="1"/>
  <c r="P235" i="1" s="1"/>
  <c r="O232" i="1"/>
  <c r="P232" i="1" s="1"/>
  <c r="O229" i="1"/>
  <c r="P229" i="1" s="1"/>
  <c r="O226" i="1"/>
  <c r="P226" i="1" s="1"/>
  <c r="O223" i="1"/>
  <c r="P223" i="1" s="1"/>
  <c r="O220" i="1"/>
  <c r="P220" i="1" s="1"/>
  <c r="O217" i="1"/>
  <c r="P217" i="1" s="1"/>
  <c r="O214" i="1"/>
  <c r="P214" i="1" s="1"/>
  <c r="O211" i="1"/>
  <c r="P211" i="1" s="1"/>
  <c r="O208" i="1"/>
  <c r="P208" i="1" s="1"/>
  <c r="O205" i="1"/>
  <c r="P205" i="1" s="1"/>
  <c r="O202" i="1"/>
  <c r="P202" i="1" s="1"/>
  <c r="O199" i="1"/>
  <c r="P199" i="1" s="1"/>
  <c r="O196" i="1"/>
  <c r="P196" i="1" s="1"/>
  <c r="O193" i="1"/>
  <c r="P193" i="1" s="1"/>
  <c r="O190" i="1"/>
  <c r="P190" i="1" s="1"/>
  <c r="O187" i="1"/>
  <c r="P187" i="1" s="1"/>
  <c r="O184" i="1"/>
  <c r="P184" i="1" s="1"/>
  <c r="O181" i="1"/>
  <c r="P181" i="1" s="1"/>
  <c r="O178" i="1"/>
  <c r="P178" i="1" s="1"/>
  <c r="O175" i="1"/>
  <c r="P175" i="1" s="1"/>
  <c r="O172" i="1"/>
  <c r="P172" i="1" s="1"/>
  <c r="O169" i="1"/>
  <c r="P169" i="1" s="1"/>
  <c r="O166" i="1"/>
  <c r="P166" i="1" s="1"/>
  <c r="O163" i="1"/>
  <c r="P163" i="1" s="1"/>
  <c r="O160" i="1"/>
  <c r="P160" i="1" s="1"/>
  <c r="O157" i="1"/>
  <c r="P157" i="1" s="1"/>
  <c r="O154" i="1"/>
  <c r="P154" i="1" s="1"/>
  <c r="O151" i="1"/>
  <c r="P151" i="1" s="1"/>
  <c r="O148" i="1"/>
  <c r="P148" i="1" s="1"/>
  <c r="O145" i="1"/>
  <c r="P145" i="1" s="1"/>
  <c r="O139" i="1"/>
  <c r="P139" i="1" s="1"/>
  <c r="O134" i="1"/>
  <c r="P134" i="1" s="1"/>
  <c r="O58" i="1"/>
  <c r="P58" i="1" s="1"/>
  <c r="M40" i="1" l="1"/>
  <c r="M39" i="1"/>
  <c r="M38" i="1"/>
  <c r="M23" i="1" l="1"/>
  <c r="M22" i="1"/>
  <c r="M21" i="1"/>
  <c r="M142" i="1" l="1"/>
  <c r="M141" i="1"/>
  <c r="M138" i="1"/>
  <c r="M137" i="1"/>
  <c r="M136" i="1"/>
  <c r="M133" i="1"/>
  <c r="M132" i="1"/>
  <c r="M131" i="1"/>
  <c r="M129" i="1"/>
  <c r="M128" i="1"/>
  <c r="M126" i="1"/>
  <c r="M125" i="1"/>
  <c r="M123" i="1"/>
  <c r="M122" i="1"/>
  <c r="M120" i="1"/>
  <c r="M119" i="1"/>
  <c r="M118" i="1"/>
  <c r="M117" i="1"/>
  <c r="M116" i="1"/>
  <c r="M115" i="1" l="1"/>
  <c r="M114" i="1"/>
  <c r="M113" i="1"/>
  <c r="M111" i="1"/>
  <c r="M110" i="1"/>
  <c r="M109" i="1"/>
  <c r="M108" i="1"/>
  <c r="M107" i="1"/>
  <c r="M106" i="1"/>
  <c r="M104" i="1"/>
  <c r="M103" i="1"/>
  <c r="M102" i="1"/>
  <c r="M101" i="1"/>
  <c r="M100" i="1"/>
  <c r="M97" i="1"/>
  <c r="M96" i="1"/>
  <c r="M95" i="1"/>
  <c r="M94" i="1"/>
  <c r="M93" i="1"/>
  <c r="M91" i="1"/>
  <c r="M90" i="1"/>
  <c r="M89" i="1"/>
  <c r="M88" i="1"/>
  <c r="M87" i="1"/>
  <c r="M86" i="1"/>
  <c r="M84" i="1"/>
  <c r="M83" i="1"/>
  <c r="M82" i="1"/>
  <c r="M80" i="1"/>
  <c r="M79" i="1"/>
  <c r="M77" i="1"/>
  <c r="M76" i="1"/>
  <c r="M74" i="1"/>
  <c r="M73" i="1"/>
  <c r="M72" i="1"/>
  <c r="M70" i="1"/>
  <c r="M69" i="1"/>
  <c r="M67" i="1"/>
  <c r="M66" i="1"/>
  <c r="M64" i="1"/>
  <c r="M63" i="1"/>
  <c r="M61" i="1"/>
  <c r="M60" i="1"/>
  <c r="M57" i="1"/>
  <c r="M56" i="1"/>
  <c r="M55" i="1"/>
  <c r="M53" i="1"/>
  <c r="M52" i="1"/>
  <c r="M50" i="1"/>
  <c r="M49" i="1"/>
  <c r="M47" i="1"/>
  <c r="M46" i="1"/>
  <c r="M112" i="1" l="1"/>
  <c r="M99" i="1"/>
  <c r="M92" i="1"/>
  <c r="M43" i="1"/>
  <c r="M44" i="1"/>
  <c r="M42" i="1"/>
  <c r="M26" i="1" l="1"/>
  <c r="M27" i="1"/>
  <c r="M25" i="1"/>
  <c r="M19" i="1" l="1"/>
  <c r="Q19" i="1" s="1"/>
  <c r="M18" i="1"/>
  <c r="Q18" i="1" s="1"/>
  <c r="M36" i="1" l="1"/>
  <c r="M35" i="1"/>
  <c r="M33" i="1" l="1"/>
  <c r="M32" i="1"/>
  <c r="M30" i="1" l="1"/>
  <c r="M29" i="1"/>
  <c r="M16" i="1"/>
  <c r="Q16" i="1" s="1"/>
  <c r="M15" i="1"/>
  <c r="Q15" i="1" s="1"/>
  <c r="M135" i="1" l="1"/>
  <c r="N135" i="1"/>
  <c r="L135" i="1"/>
  <c r="P135" i="1"/>
  <c r="Q138" i="1"/>
  <c r="M130" i="1"/>
  <c r="N130" i="1"/>
  <c r="P130" i="1"/>
  <c r="Q133" i="1"/>
  <c r="M54" i="1"/>
  <c r="N54" i="1"/>
  <c r="O54" i="1"/>
  <c r="Q57" i="1"/>
  <c r="O135" i="1" l="1"/>
  <c r="Q139" i="1"/>
  <c r="O130" i="1"/>
  <c r="Q134" i="1"/>
  <c r="Q58" i="1" l="1"/>
  <c r="P54" i="1"/>
  <c r="M140" i="1" l="1"/>
  <c r="N140" i="1"/>
  <c r="O140" i="1"/>
  <c r="P140" i="1"/>
  <c r="L140" i="1"/>
  <c r="M127" i="1"/>
  <c r="N127" i="1"/>
  <c r="O127" i="1"/>
  <c r="P127" i="1"/>
  <c r="L127" i="1"/>
  <c r="M124" i="1"/>
  <c r="N124" i="1"/>
  <c r="O124" i="1"/>
  <c r="P124" i="1"/>
  <c r="L124" i="1"/>
  <c r="M121" i="1"/>
  <c r="N121" i="1"/>
  <c r="O121" i="1"/>
  <c r="P121" i="1"/>
  <c r="L121" i="1"/>
  <c r="M105" i="1"/>
  <c r="N105" i="1"/>
  <c r="O105" i="1"/>
  <c r="P105" i="1"/>
  <c r="N92" i="1"/>
  <c r="O92" i="1"/>
  <c r="P92" i="1"/>
  <c r="M85" i="1"/>
  <c r="N85" i="1"/>
  <c r="O85" i="1"/>
  <c r="P85" i="1"/>
  <c r="L85" i="1"/>
  <c r="M81" i="1"/>
  <c r="N81" i="1"/>
  <c r="O81" i="1"/>
  <c r="P81" i="1"/>
  <c r="L81" i="1"/>
  <c r="M78" i="1"/>
  <c r="N78" i="1"/>
  <c r="O78" i="1"/>
  <c r="P78" i="1"/>
  <c r="L78" i="1"/>
  <c r="M75" i="1"/>
  <c r="N75" i="1"/>
  <c r="O75" i="1"/>
  <c r="P75" i="1"/>
  <c r="L75" i="1"/>
  <c r="M71" i="1"/>
  <c r="N71" i="1"/>
  <c r="O71" i="1"/>
  <c r="P71" i="1"/>
  <c r="M68" i="1"/>
  <c r="N68" i="1"/>
  <c r="O68" i="1"/>
  <c r="P68" i="1"/>
  <c r="M65" i="1"/>
  <c r="N65" i="1"/>
  <c r="O65" i="1"/>
  <c r="P65" i="1"/>
  <c r="M62" i="1"/>
  <c r="N62" i="1"/>
  <c r="O62" i="1"/>
  <c r="P62" i="1"/>
  <c r="M59" i="1"/>
  <c r="N59" i="1"/>
  <c r="O59" i="1"/>
  <c r="P59" i="1"/>
  <c r="M51" i="1"/>
  <c r="N51" i="1"/>
  <c r="O51" i="1"/>
  <c r="P51" i="1"/>
  <c r="M48" i="1"/>
  <c r="N48" i="1"/>
  <c r="O48" i="1"/>
  <c r="P48" i="1"/>
  <c r="M45" i="1"/>
  <c r="N45" i="1"/>
  <c r="O45" i="1"/>
  <c r="P45" i="1"/>
  <c r="M41" i="1"/>
  <c r="N41" i="1"/>
  <c r="O41" i="1"/>
  <c r="P41" i="1"/>
  <c r="M37" i="1"/>
  <c r="N37" i="1"/>
  <c r="O37" i="1"/>
  <c r="P37" i="1"/>
  <c r="M34" i="1"/>
  <c r="N34" i="1"/>
  <c r="O34" i="1"/>
  <c r="P34" i="1"/>
  <c r="M31" i="1"/>
  <c r="N31" i="1"/>
  <c r="O31" i="1"/>
  <c r="P31" i="1"/>
  <c r="M28" i="1"/>
  <c r="N28" i="1"/>
  <c r="O28" i="1"/>
  <c r="P28" i="1"/>
  <c r="M24" i="1"/>
  <c r="N24" i="1"/>
  <c r="O24" i="1"/>
  <c r="P24" i="1"/>
  <c r="M20" i="1"/>
  <c r="N20" i="1"/>
  <c r="O20" i="1"/>
  <c r="P20" i="1"/>
  <c r="M17" i="1"/>
  <c r="N17" i="1"/>
  <c r="O17" i="1"/>
  <c r="P17" i="1"/>
  <c r="M14" i="1"/>
  <c r="N14" i="1"/>
  <c r="O14" i="1"/>
  <c r="P14" i="1"/>
  <c r="O149" i="1"/>
  <c r="P251" i="1"/>
  <c r="O245" i="1"/>
  <c r="P242" i="1"/>
  <c r="Q241" i="1"/>
  <c r="O236" i="1"/>
  <c r="O233" i="1"/>
  <c r="O230" i="1"/>
  <c r="P227" i="1"/>
  <c r="O221" i="1"/>
  <c r="O218" i="1"/>
  <c r="O215" i="1"/>
  <c r="O212" i="1"/>
  <c r="O209" i="1"/>
  <c r="O203" i="1"/>
  <c r="O200" i="1"/>
  <c r="Q199" i="1"/>
  <c r="Q196" i="1"/>
  <c r="P191" i="1"/>
  <c r="O188" i="1"/>
  <c r="O185" i="1"/>
  <c r="O179" i="1"/>
  <c r="P176" i="1"/>
  <c r="O173" i="1"/>
  <c r="O170" i="1"/>
  <c r="O167" i="1"/>
  <c r="O164" i="1"/>
  <c r="O161" i="1"/>
  <c r="O158" i="1"/>
  <c r="O155" i="1"/>
  <c r="Q154" i="1"/>
  <c r="O146" i="1"/>
  <c r="O143" i="1"/>
  <c r="M251" i="1"/>
  <c r="N251" i="1"/>
  <c r="M248" i="1"/>
  <c r="N248" i="1"/>
  <c r="M245" i="1"/>
  <c r="N245" i="1"/>
  <c r="M242" i="1"/>
  <c r="N242" i="1"/>
  <c r="M239" i="1"/>
  <c r="N239" i="1"/>
  <c r="M236" i="1"/>
  <c r="N236" i="1"/>
  <c r="M233" i="1"/>
  <c r="N233" i="1"/>
  <c r="M230" i="1"/>
  <c r="N230" i="1"/>
  <c r="M227" i="1"/>
  <c r="N227" i="1"/>
  <c r="M224" i="1"/>
  <c r="N224" i="1"/>
  <c r="M221" i="1"/>
  <c r="N221" i="1"/>
  <c r="M218" i="1"/>
  <c r="N218" i="1"/>
  <c r="M215" i="1"/>
  <c r="N215" i="1"/>
  <c r="M212" i="1"/>
  <c r="N212" i="1"/>
  <c r="M209" i="1"/>
  <c r="N209" i="1"/>
  <c r="M206" i="1"/>
  <c r="N206" i="1"/>
  <c r="M203" i="1"/>
  <c r="N203" i="1"/>
  <c r="M200" i="1"/>
  <c r="N200" i="1"/>
  <c r="M197" i="1"/>
  <c r="N197" i="1"/>
  <c r="M194" i="1"/>
  <c r="N194" i="1"/>
  <c r="M191" i="1"/>
  <c r="N191" i="1"/>
  <c r="M188" i="1"/>
  <c r="N188" i="1"/>
  <c r="M185" i="1"/>
  <c r="N185" i="1"/>
  <c r="M182" i="1"/>
  <c r="N182" i="1"/>
  <c r="M179" i="1"/>
  <c r="N179" i="1"/>
  <c r="M176" i="1"/>
  <c r="N176" i="1"/>
  <c r="M173" i="1"/>
  <c r="N173" i="1"/>
  <c r="N170" i="1"/>
  <c r="M170" i="1"/>
  <c r="M167" i="1"/>
  <c r="N167" i="1"/>
  <c r="M164" i="1"/>
  <c r="N164" i="1"/>
  <c r="M161" i="1"/>
  <c r="N161" i="1"/>
  <c r="M158" i="1"/>
  <c r="N158" i="1"/>
  <c r="M155" i="1"/>
  <c r="N155" i="1"/>
  <c r="M152" i="1"/>
  <c r="N152" i="1"/>
  <c r="M149" i="1"/>
  <c r="N149" i="1"/>
  <c r="M146" i="1"/>
  <c r="N146" i="1"/>
  <c r="Q144" i="1"/>
  <c r="Q147" i="1"/>
  <c r="Q150" i="1"/>
  <c r="Q153" i="1"/>
  <c r="Q156" i="1"/>
  <c r="Q159" i="1"/>
  <c r="Q162" i="1"/>
  <c r="Q165" i="1"/>
  <c r="Q168" i="1"/>
  <c r="Q171" i="1"/>
  <c r="Q174" i="1"/>
  <c r="Q177" i="1"/>
  <c r="Q180" i="1"/>
  <c r="Q183" i="1"/>
  <c r="Q186" i="1"/>
  <c r="Q189" i="1"/>
  <c r="Q192" i="1"/>
  <c r="Q195" i="1"/>
  <c r="Q198" i="1"/>
  <c r="Q201" i="1"/>
  <c r="Q204" i="1"/>
  <c r="Q207" i="1"/>
  <c r="Q210" i="1"/>
  <c r="Q213" i="1"/>
  <c r="Q216" i="1"/>
  <c r="Q219" i="1"/>
  <c r="Q222" i="1"/>
  <c r="Q225" i="1"/>
  <c r="Q228" i="1"/>
  <c r="Q231" i="1"/>
  <c r="Q234" i="1"/>
  <c r="Q237" i="1"/>
  <c r="Q240" i="1"/>
  <c r="Q243" i="1"/>
  <c r="Q246" i="1"/>
  <c r="Q249" i="1"/>
  <c r="Q252" i="1"/>
  <c r="M143" i="1"/>
  <c r="N143" i="1"/>
  <c r="M12" i="1" l="1"/>
  <c r="N12" i="1"/>
  <c r="Q14" i="1"/>
  <c r="Q17" i="1"/>
  <c r="Q20" i="1"/>
  <c r="O227" i="1"/>
  <c r="Q227" i="1" s="1"/>
  <c r="O176" i="1"/>
  <c r="Q176" i="1" s="1"/>
  <c r="Q187" i="1"/>
  <c r="P143" i="1"/>
  <c r="Q143" i="1" s="1"/>
  <c r="Q51" i="1"/>
  <c r="P200" i="1"/>
  <c r="Q200" i="1" s="1"/>
  <c r="O248" i="1"/>
  <c r="P209" i="1"/>
  <c r="Q209" i="1" s="1"/>
  <c r="P164" i="1"/>
  <c r="Q164" i="1" s="1"/>
  <c r="O251" i="1"/>
  <c r="Q251" i="1" s="1"/>
  <c r="O182" i="1"/>
  <c r="Q148" i="1"/>
  <c r="O197" i="1"/>
  <c r="O152" i="1"/>
  <c r="P218" i="1"/>
  <c r="Q218" i="1" s="1"/>
  <c r="P155" i="1"/>
  <c r="Q155" i="1" s="1"/>
  <c r="O239" i="1"/>
  <c r="O194" i="1"/>
  <c r="Q184" i="1"/>
  <c r="P182" i="1"/>
  <c r="Q208" i="1"/>
  <c r="P206" i="1"/>
  <c r="P224" i="1"/>
  <c r="Q226" i="1"/>
  <c r="Q250" i="1"/>
  <c r="P248" i="1"/>
  <c r="Q169" i="1"/>
  <c r="Q214" i="1"/>
  <c r="Q172" i="1"/>
  <c r="P233" i="1"/>
  <c r="Q233" i="1" s="1"/>
  <c r="Q151" i="1"/>
  <c r="O206" i="1"/>
  <c r="O224" i="1"/>
  <c r="Q175" i="1"/>
  <c r="Q178" i="1"/>
  <c r="Q244" i="1"/>
  <c r="Q232" i="1"/>
  <c r="Q193" i="1"/>
  <c r="Q253" i="1"/>
  <c r="O191" i="1"/>
  <c r="Q191" i="1" s="1"/>
  <c r="P158" i="1"/>
  <c r="Q158" i="1" s="1"/>
  <c r="P221" i="1"/>
  <c r="Q221" i="1" s="1"/>
  <c r="Q229" i="1"/>
  <c r="P161" i="1"/>
  <c r="Q161" i="1" s="1"/>
  <c r="O242" i="1"/>
  <c r="Q242" i="1" s="1"/>
  <c r="P194" i="1"/>
  <c r="P152" i="1"/>
  <c r="P197" i="1"/>
  <c r="P239" i="1"/>
  <c r="O12" i="1" l="1"/>
  <c r="Q194" i="1"/>
  <c r="Q197" i="1"/>
  <c r="Q202" i="1"/>
  <c r="P185" i="1"/>
  <c r="Q185" i="1" s="1"/>
  <c r="P146" i="1"/>
  <c r="P170" i="1"/>
  <c r="Q170" i="1" s="1"/>
  <c r="Q182" i="1"/>
  <c r="Q211" i="1"/>
  <c r="Q248" i="1"/>
  <c r="Q145" i="1"/>
  <c r="Q235" i="1"/>
  <c r="Q152" i="1"/>
  <c r="Q166" i="1"/>
  <c r="Q224" i="1"/>
  <c r="P167" i="1"/>
  <c r="Q167" i="1" s="1"/>
  <c r="Q220" i="1"/>
  <c r="P212" i="1"/>
  <c r="Q212" i="1" s="1"/>
  <c r="Q206" i="1"/>
  <c r="Q239" i="1"/>
  <c r="Q163" i="1"/>
  <c r="P173" i="1"/>
  <c r="Q173" i="1" s="1"/>
  <c r="Q157" i="1"/>
  <c r="Q190" i="1"/>
  <c r="P188" i="1"/>
  <c r="Q188" i="1" s="1"/>
  <c r="P230" i="1"/>
  <c r="Q230" i="1" s="1"/>
  <c r="P149" i="1"/>
  <c r="Q149" i="1" s="1"/>
  <c r="Q223" i="1"/>
  <c r="Q238" i="1"/>
  <c r="P236" i="1"/>
  <c r="Q236" i="1" s="1"/>
  <c r="P203" i="1"/>
  <c r="Q203" i="1" s="1"/>
  <c r="Q205" i="1"/>
  <c r="P179" i="1"/>
  <c r="Q179" i="1" s="1"/>
  <c r="Q181" i="1"/>
  <c r="Q160" i="1"/>
  <c r="P245" i="1"/>
  <c r="Q245" i="1" s="1"/>
  <c r="Q247" i="1"/>
  <c r="Q217" i="1"/>
  <c r="P215" i="1"/>
  <c r="Q215" i="1" s="1"/>
  <c r="P12" i="1" l="1"/>
  <c r="Q146" i="1"/>
  <c r="Q12" i="1" l="1"/>
  <c r="L251" i="1" l="1"/>
  <c r="L248" i="1"/>
  <c r="L245" i="1"/>
  <c r="L242" i="1"/>
  <c r="L239" i="1"/>
  <c r="L236" i="1"/>
  <c r="L233" i="1"/>
  <c r="L230" i="1"/>
  <c r="L227" i="1"/>
  <c r="L224" i="1"/>
  <c r="L221" i="1"/>
  <c r="L218" i="1"/>
  <c r="L215" i="1"/>
  <c r="L212" i="1"/>
  <c r="L209" i="1"/>
  <c r="L206" i="1"/>
  <c r="L203" i="1"/>
  <c r="L200" i="1"/>
  <c r="L197" i="1"/>
  <c r="L194" i="1"/>
  <c r="L191" i="1"/>
  <c r="L188" i="1"/>
  <c r="L185" i="1"/>
  <c r="L182" i="1"/>
  <c r="L179" i="1"/>
  <c r="L176" i="1"/>
  <c r="L173" i="1"/>
  <c r="L170" i="1"/>
  <c r="L167" i="1"/>
  <c r="L164" i="1"/>
  <c r="L161" i="1"/>
  <c r="L158" i="1"/>
  <c r="L155" i="1"/>
  <c r="L152" i="1"/>
  <c r="L149" i="1"/>
  <c r="L146" i="1"/>
  <c r="L143" i="1"/>
  <c r="L12" i="1" l="1"/>
  <c r="Q32" i="1" l="1"/>
  <c r="Q142" i="1"/>
  <c r="Q141" i="1"/>
  <c r="Q140" i="1"/>
  <c r="Q137" i="1"/>
  <c r="Q136" i="1"/>
  <c r="Q135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6" i="1"/>
  <c r="Q55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Q13" i="1"/>
</calcChain>
</file>

<file path=xl/sharedStrings.xml><?xml version="1.0" encoding="utf-8"?>
<sst xmlns="http://schemas.openxmlformats.org/spreadsheetml/2006/main" count="896" uniqueCount="103">
  <si>
    <t>21</t>
  </si>
  <si>
    <t>05</t>
  </si>
  <si>
    <t>Х</t>
  </si>
  <si>
    <t>03</t>
  </si>
  <si>
    <t>08</t>
  </si>
  <si>
    <t>04</t>
  </si>
  <si>
    <t>10</t>
  </si>
  <si>
    <t>пр. Ленинградский</t>
  </si>
  <si>
    <t>06</t>
  </si>
  <si>
    <t>5 корп. 2</t>
  </si>
  <si>
    <t>г. Новый Уренгой</t>
  </si>
  <si>
    <t>1 корп. 4</t>
  </si>
  <si>
    <t>2 корп. 6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</si>
  <si>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</si>
  <si>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</si>
  <si>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</si>
  <si>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</si>
  <si>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</si>
  <si>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</si>
  <si>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</si>
  <si>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</si>
  <si>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</si>
  <si>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</si>
  <si>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</si>
  <si>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</si>
  <si>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</si>
  <si>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2 корп. 1</t>
  </si>
  <si>
    <t>5 корп. 5</t>
  </si>
  <si>
    <t>ул. Юбилейная</t>
  </si>
  <si>
    <t>ул. Железнодорожная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</si>
  <si>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</si>
  <si>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</si>
  <si>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</si>
  <si>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</si>
  <si>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13А</t>
  </si>
  <si>
    <t>1 корп. 6</t>
  </si>
  <si>
    <t>3 корп. 1</t>
  </si>
  <si>
    <t>3 корп. 2</t>
  </si>
  <si>
    <t>4 корп. 1</t>
  </si>
  <si>
    <t>4 корп. 3</t>
  </si>
  <si>
    <t>ул. 26 Съезда КПСС</t>
  </si>
  <si>
    <t>ул. Сибирская</t>
  </si>
  <si>
    <t>6А</t>
  </si>
  <si>
    <t>10А</t>
  </si>
  <si>
    <t>7А</t>
  </si>
  <si>
    <t>ул. Молодежная</t>
  </si>
  <si>
    <t>4Б</t>
  </si>
  <si>
    <t>5 корп. 1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</si>
  <si>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</si>
  <si>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</si>
  <si>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</si>
  <si>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</si>
  <si>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</si>
  <si>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</si>
  <si>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</si>
  <si>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ремонт внутридомовых инженерных систем теплоснабжения</t>
  </si>
  <si>
    <t>ул. Интернациональная</t>
  </si>
  <si>
    <t>10Г</t>
  </si>
  <si>
    <t>10Д</t>
  </si>
  <si>
    <t>Код ОКТМО муниципаль-ного образования (№)</t>
  </si>
  <si>
    <t>Итого: муниципальное образование город Новый Уренгой 2019 год</t>
  </si>
  <si>
    <t>5 корп. 6</t>
  </si>
  <si>
    <t>6 корп. 4Б</t>
  </si>
  <si>
    <t>6 корп. 4А</t>
  </si>
  <si>
    <t>6 корп. 5</t>
  </si>
  <si>
    <t>2 корп. 3</t>
  </si>
  <si>
    <t>2 корп. 5</t>
  </si>
  <si>
    <t>6 корп. 3</t>
  </si>
  <si>
    <t>2 корп. 4</t>
  </si>
  <si>
    <t>3 корп. 3</t>
  </si>
  <si>
    <t>8А</t>
  </si>
  <si>
    <t xml:space="preserve"> 2А</t>
  </si>
  <si>
    <t>1 Б</t>
  </si>
  <si>
    <t>1В</t>
  </si>
  <si>
    <t>1Д</t>
  </si>
  <si>
    <t>1Е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</si>
  <si>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</si>
  <si>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</si>
  <si>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</si>
  <si>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12А</t>
  </si>
  <si>
    <t>14А</t>
  </si>
  <si>
    <t xml:space="preserve">ул. 26 Съезда КПСС  </t>
  </si>
  <si>
    <t xml:space="preserve">ул. Геологоразведчиков </t>
  </si>
  <si>
    <t>7В</t>
  </si>
  <si>
    <t>ул. Надымская</t>
  </si>
  <si>
    <t xml:space="preserve">ул. Таежная </t>
  </si>
  <si>
    <t>8 корп. 1</t>
  </si>
  <si>
    <t>9 корп. 3</t>
  </si>
  <si>
    <t>5корп. 7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</si>
  <si>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</si>
  <si>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</si>
  <si>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 xml:space="preserve">ремонт, замена, модернизация лифтов, ремонт лифтовых шахт, машинных и блочных помещений
</t>
  </si>
  <si>
    <t>мкр. Восточный</t>
  </si>
  <si>
    <t>мкр. Дружба</t>
  </si>
  <si>
    <t>мкр. Мирный</t>
  </si>
  <si>
    <t>мкр. Северная Коммунальная Зона</t>
  </si>
  <si>
    <t xml:space="preserve">мкр. Советский </t>
  </si>
  <si>
    <t>мкр. Юбилейный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</si>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</sst>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5" fillId="2" borderId="0" xfId="0" applyNumberFormat="1" applyFont="1" applyFill="1" applyBorder="1"/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4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top"/>
    </xf>
    <xf numFmtId="0" fontId="12" fillId="0" borderId="1" xfId="4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0" fontId="0" fillId="3" borderId="0" xfId="0" applyFill="1"/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textRotation="90" wrapText="1"/>
    </xf>
    <xf numFmtId="4" fontId="9" fillId="0" borderId="5" xfId="0" applyNumberFormat="1" applyFont="1" applyFill="1" applyBorder="1" applyAlignment="1">
      <alignment horizontal="center" vertical="center" textRotation="90" wrapText="1"/>
    </xf>
    <xf numFmtId="4" fontId="9" fillId="0" borderId="7" xfId="0" applyNumberFormat="1" applyFont="1" applyFill="1" applyBorder="1" applyAlignment="1">
      <alignment horizontal="center" vertical="center" textRotation="90" wrapText="1"/>
    </xf>
    <xf numFmtId="4" fontId="9" fillId="0" borderId="6" xfId="0" applyNumberFormat="1" applyFont="1" applyFill="1" applyBorder="1" applyAlignment="1">
      <alignment horizontal="center" vertical="center" textRotation="90" wrapText="1"/>
    </xf>
    <xf numFmtId="3" fontId="11" fillId="0" borderId="1" xfId="0" applyNumberFormat="1" applyFont="1" applyFill="1" applyBorder="1" applyAlignment="1">
      <alignment horizontal="center" vertical="center" textRotation="90" wrapText="1"/>
    </xf>
    <xf numFmtId="4" fontId="3" fillId="2" borderId="0" xfId="0" applyNumberFormat="1" applyFont="1" applyFill="1" applyBorder="1" applyAlignment="1">
      <alignment horizontal="center" vertical="top"/>
    </xf>
  </cellXfs>
  <cellStyles count="6"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3"/>
  <sheetViews>
    <sheetView tabSelected="1" view="pageBreakPreview" zoomScale="76" zoomScaleNormal="76" zoomScaleSheetLayoutView="76" zoomScalePageLayoutView="60" workbookViewId="0">
      <selection activeCell="F259" sqref="F259"/>
    </sheetView>
  </sheetViews>
  <sheetFormatPr defaultColWidth="9.140625" defaultRowHeight="15" x14ac:dyDescent="0.25"/>
  <cols>
    <col min="1" max="1" width="4.5703125" style="23" customWidth="1"/>
    <col min="2" max="2" width="14.140625" style="23" customWidth="1"/>
    <col min="3" max="3" width="28.85546875" style="22" customWidth="1"/>
    <col min="4" max="4" width="22.28515625" style="22" customWidth="1"/>
    <col min="5" max="5" width="33" style="24" customWidth="1"/>
    <col min="6" max="6" width="19.42578125" style="26" customWidth="1"/>
    <col min="7" max="7" width="9.42578125" style="23" customWidth="1"/>
    <col min="8" max="8" width="16.42578125" style="42" customWidth="1"/>
    <col min="9" max="9" width="15.5703125" style="43" customWidth="1"/>
    <col min="10" max="10" width="50.5703125" style="24" customWidth="1"/>
    <col min="11" max="11" width="10" style="24" customWidth="1"/>
    <col min="12" max="12" width="19.5703125" style="25" customWidth="1"/>
    <col min="13" max="13" width="19.140625" style="25" customWidth="1"/>
    <col min="14" max="14" width="14.7109375" style="25" customWidth="1"/>
    <col min="15" max="15" width="18.140625" style="25" customWidth="1"/>
    <col min="16" max="16" width="21.5703125" style="25" customWidth="1"/>
    <col min="17" max="17" width="19.85546875" style="25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38" s="1" customFormat="1" ht="12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38" s="1" customFormat="1" ht="22.5" customHeight="1" x14ac:dyDescent="0.25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38" s="1" customFormat="1" ht="27" customHeight="1" x14ac:dyDescent="0.25">
      <c r="A4" s="77" t="s">
        <v>102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38" ht="11.25" customHeight="1" x14ac:dyDescent="0.3">
      <c r="A5" s="28"/>
      <c r="B5" s="28"/>
      <c r="C5" s="29"/>
      <c r="D5" s="29"/>
      <c r="E5" s="29"/>
      <c r="F5" s="30"/>
      <c r="G5" s="28"/>
      <c r="H5" s="27"/>
      <c r="I5" s="31"/>
      <c r="J5" s="29"/>
      <c r="K5" s="29"/>
      <c r="L5" s="27"/>
      <c r="M5" s="27"/>
      <c r="N5" s="27"/>
      <c r="O5" s="27"/>
      <c r="P5" s="27"/>
      <c r="Q5" s="27"/>
    </row>
    <row r="6" spans="1:38" ht="62.25" customHeight="1" x14ac:dyDescent="0.25">
      <c r="A6" s="79" t="s">
        <v>23</v>
      </c>
      <c r="B6" s="79" t="s">
        <v>59</v>
      </c>
      <c r="C6" s="79" t="s">
        <v>31</v>
      </c>
      <c r="D6" s="81" t="s">
        <v>19</v>
      </c>
      <c r="E6" s="82"/>
      <c r="F6" s="82"/>
      <c r="G6" s="83"/>
      <c r="H6" s="80" t="s">
        <v>89</v>
      </c>
      <c r="I6" s="88" t="s">
        <v>32</v>
      </c>
      <c r="J6" s="79" t="s">
        <v>24</v>
      </c>
      <c r="K6" s="79"/>
      <c r="L6" s="80" t="s">
        <v>78</v>
      </c>
      <c r="M6" s="78" t="s">
        <v>99</v>
      </c>
      <c r="N6" s="78"/>
      <c r="O6" s="78"/>
      <c r="P6" s="78"/>
      <c r="Q6" s="78"/>
    </row>
    <row r="7" spans="1:38" ht="93.75" customHeight="1" x14ac:dyDescent="0.25">
      <c r="A7" s="79"/>
      <c r="B7" s="79"/>
      <c r="C7" s="79"/>
      <c r="D7" s="79" t="s">
        <v>101</v>
      </c>
      <c r="E7" s="79" t="s">
        <v>98</v>
      </c>
      <c r="F7" s="80" t="s">
        <v>33</v>
      </c>
      <c r="G7" s="79" t="s">
        <v>100</v>
      </c>
      <c r="H7" s="80"/>
      <c r="I7" s="88"/>
      <c r="J7" s="79"/>
      <c r="K7" s="79"/>
      <c r="L7" s="80"/>
      <c r="M7" s="84" t="s">
        <v>18</v>
      </c>
      <c r="N7" s="85" t="s">
        <v>22</v>
      </c>
      <c r="O7" s="84" t="s">
        <v>17</v>
      </c>
      <c r="P7" s="84" t="s">
        <v>16</v>
      </c>
      <c r="Q7" s="84" t="s">
        <v>13</v>
      </c>
    </row>
    <row r="8" spans="1:38" ht="70.5" customHeight="1" x14ac:dyDescent="0.25">
      <c r="A8" s="79"/>
      <c r="B8" s="79"/>
      <c r="C8" s="79"/>
      <c r="D8" s="79"/>
      <c r="E8" s="79"/>
      <c r="F8" s="80"/>
      <c r="G8" s="79"/>
      <c r="H8" s="80"/>
      <c r="I8" s="88"/>
      <c r="J8" s="79"/>
      <c r="K8" s="79"/>
      <c r="L8" s="80"/>
      <c r="M8" s="84"/>
      <c r="N8" s="86"/>
      <c r="O8" s="84"/>
      <c r="P8" s="84"/>
      <c r="Q8" s="8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79"/>
      <c r="B9" s="79"/>
      <c r="C9" s="79"/>
      <c r="D9" s="79"/>
      <c r="E9" s="79"/>
      <c r="F9" s="80"/>
      <c r="G9" s="79"/>
      <c r="H9" s="80"/>
      <c r="I9" s="88"/>
      <c r="J9" s="79"/>
      <c r="K9" s="79"/>
      <c r="L9" s="80"/>
      <c r="M9" s="84"/>
      <c r="N9" s="87"/>
      <c r="O9" s="84"/>
      <c r="P9" s="84"/>
      <c r="Q9" s="8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79"/>
      <c r="B10" s="79"/>
      <c r="C10" s="79"/>
      <c r="D10" s="79"/>
      <c r="E10" s="79"/>
      <c r="F10" s="80"/>
      <c r="G10" s="79"/>
      <c r="H10" s="80"/>
      <c r="I10" s="88"/>
      <c r="J10" s="58" t="s">
        <v>15</v>
      </c>
      <c r="K10" s="58" t="s">
        <v>14</v>
      </c>
      <c r="L10" s="60" t="s">
        <v>13</v>
      </c>
      <c r="M10" s="61" t="s">
        <v>76</v>
      </c>
      <c r="N10" s="61" t="s">
        <v>76</v>
      </c>
      <c r="O10" s="61" t="s">
        <v>77</v>
      </c>
      <c r="P10" s="61" t="s">
        <v>77</v>
      </c>
      <c r="Q10" s="61" t="s">
        <v>76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32">
        <v>1</v>
      </c>
      <c r="B11" s="32">
        <v>2</v>
      </c>
      <c r="C11" s="32">
        <v>3</v>
      </c>
      <c r="D11" s="32">
        <v>4</v>
      </c>
      <c r="E11" s="59">
        <v>5</v>
      </c>
      <c r="F11" s="33">
        <v>6</v>
      </c>
      <c r="G11" s="33">
        <v>7</v>
      </c>
      <c r="H11" s="33">
        <v>8</v>
      </c>
      <c r="I11" s="33">
        <v>9</v>
      </c>
      <c r="J11" s="59">
        <v>10</v>
      </c>
      <c r="K11" s="59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73" t="s">
        <v>60</v>
      </c>
      <c r="B12" s="74"/>
      <c r="C12" s="74"/>
      <c r="D12" s="74"/>
      <c r="E12" s="75"/>
      <c r="F12" s="34">
        <v>70</v>
      </c>
      <c r="G12" s="59" t="s">
        <v>2</v>
      </c>
      <c r="H12" s="36">
        <f>H14+H17+H20+H24+H28+H31+H34+H37+H41+H45+H48+H51+H54+H59+H62+H65+H68+H71+H75+H78+H81+H85+H92+H99+H105+H112+H115+H121+H124+H127+H130+H135+H140+H143+H146+H149+H152+H155+H158+H161+H164+H167+H170+H173+H176+H179+H182+H185+H188+H191+H194+H197+H200+H203+H206+H209+H212+H215+H218+H221+H224+H227+H230+H233+H236+H239+H242+H245+H248+H251</f>
        <v>418938.80000000005</v>
      </c>
      <c r="I12" s="33">
        <f>I14+I17+I20+I24+I28+I31+I34+I37+I41+I45+I48+I51+I54+I59+I62+I65+I68+I71+I75+I78+I81+I85+I92+I99+I105+I112+I115+I121+I124+I127+I130+I135+I140+I143+I146+I149+I152+I155+I158+I161+I164+I167+I170+I173+I176+I179+I182+I185+I188+I191+I194+I197+I200+I203+I206+I209+I212+I215+I218+I221+I224+I227+I230+I233+I236+I239+I242+I245+I248+I251</f>
        <v>18145</v>
      </c>
      <c r="J12" s="59" t="s">
        <v>2</v>
      </c>
      <c r="K12" s="39" t="s">
        <v>2</v>
      </c>
      <c r="L12" s="36">
        <f>L14+L17+L20+L24+L28+L31+L34+L37+L41+L45+L48+L51+L54+L59+L62+L65+L68+L71+L75+L78+L81+L85+L92+L99+L105+L112+L115+L121+L124+L127+L130+L135+L140+L143+L146+L149+L152+L155+L158+L161+L164+L167+L170+L173+L176+L179+L182+L185+L188+L191+L194+L197+L200+L203+L206+L209+L212+L215+L218+L221+L224+L227+L230+L233+L236+L239+L242+L245+L248+L251</f>
        <v>306511207</v>
      </c>
      <c r="M12" s="36">
        <f>M14+M17+M20+M24+M28+M31+M34+M37+M41+M45+M48+M51+M54+M59+M62+M65+M68+M71+M75+M78+M81+M85+M92+M99+M105+M112+M115+M121+M124+M127+M130+M135+M140+M143+M146+M149+M152+M155+M158+M161+M164+M167+M170+M173+M176+M179+M182+M185+M188+M191+M194+M197+M200+M203+M206+M209+M212+M215+M218+M221+M224+M227+M230+M233+M236+M239+M242+M245+M248+M251</f>
        <v>298636537</v>
      </c>
      <c r="N12" s="36">
        <f>N14+N17+N20+N24+N28+N31+N34+N37+N41+N45+N48+N51+N54+N59+N62+N65+N68+N71+N75+N78+N81+N85+N92+N99+N105+N112+N115+N121+N124+N127+N130+N135+N140+N143+N146+N149+N152+N155+N158+N161+N164+N167+N170+N173+N176+N179+N182+N185+N188+N191+N194+N197+N200+N203+N206+N209+N212+N215+N218+N221+N224+N227+N230+N233+N236+N239+N242+N245+N248+N251</f>
        <v>0</v>
      </c>
      <c r="O12" s="36">
        <f>O14+O17+O20+O24+O28+O31+O34+O37+O41+O45+O48+O51+O54+O59+O13+O62+O65+O68+O71+O75+O78+O81+O85+O92+O99+O105+O112+O115+O121+O124+O127+O130+O135+O140+O143+O146+O149+O152+O155+O158+O161+O164+O167+O170+O173+O176+O179+O182+O185+O188+O191+O194+O197+O200+O203+O206+O209+O212+O215+O218+O221+O224+O227+O230+O233+O236+O239+O242+O245+O248+O251</f>
        <v>7499999.9999999991</v>
      </c>
      <c r="P12" s="36">
        <f>P14+P17+P20+P24+P28+P31+P34+P37+P41+P45+P48+P51+P54+P59+P62+P65+P68+P71+P75+P78+P81+P85+P92+P99+P105+P112+P115+P121+P124+P127+P130+P135+P140+P143+P146+P149+P152+P155+P158+P161+P164+P167+P170+P173+P176+P179+P182+P185+P188+P191+P194+P197+P200+P203+P206+P209+P212+P215+P218+P221+P224+P227+P230+P233+P236+P239+P242+P245+P248+P251</f>
        <v>393733.50000000035</v>
      </c>
      <c r="Q12" s="40">
        <f>M12+N12+O12+P12</f>
        <v>306530270.5</v>
      </c>
    </row>
    <row r="13" spans="1:38" s="8" customFormat="1" ht="18" customHeight="1" x14ac:dyDescent="0.25">
      <c r="A13" s="65"/>
      <c r="B13" s="73" t="s">
        <v>30</v>
      </c>
      <c r="C13" s="74"/>
      <c r="D13" s="74"/>
      <c r="E13" s="74"/>
      <c r="F13" s="74"/>
      <c r="G13" s="74"/>
      <c r="H13" s="74"/>
      <c r="I13" s="75"/>
      <c r="J13" s="59" t="s">
        <v>2</v>
      </c>
      <c r="K13" s="39" t="s">
        <v>2</v>
      </c>
      <c r="L13" s="40"/>
      <c r="M13" s="41"/>
      <c r="N13" s="41"/>
      <c r="O13" s="40">
        <v>19063.5</v>
      </c>
      <c r="P13" s="41"/>
      <c r="Q13" s="40">
        <f t="shared" ref="Q13:Q35" si="0">M13+N13+O13+P13</f>
        <v>19063.5</v>
      </c>
    </row>
    <row r="14" spans="1:38" s="8" customFormat="1" ht="15.75" x14ac:dyDescent="0.25">
      <c r="A14" s="62">
        <v>1</v>
      </c>
      <c r="B14" s="59">
        <v>71956000</v>
      </c>
      <c r="C14" s="57" t="s">
        <v>10</v>
      </c>
      <c r="D14" s="57" t="s">
        <v>10</v>
      </c>
      <c r="E14" s="57" t="s">
        <v>92</v>
      </c>
      <c r="F14" s="34" t="s">
        <v>35</v>
      </c>
      <c r="G14" s="59" t="s">
        <v>25</v>
      </c>
      <c r="H14" s="38">
        <v>7241.3</v>
      </c>
      <c r="I14" s="34">
        <v>329</v>
      </c>
      <c r="J14" s="57" t="s">
        <v>48</v>
      </c>
      <c r="K14" s="39" t="s">
        <v>2</v>
      </c>
      <c r="L14" s="45">
        <f>L15+L16</f>
        <v>10711080</v>
      </c>
      <c r="M14" s="45">
        <f t="shared" ref="M14:P14" si="1">M15+M16</f>
        <v>10711080</v>
      </c>
      <c r="N14" s="45">
        <f t="shared" si="1"/>
        <v>0</v>
      </c>
      <c r="O14" s="45">
        <f t="shared" si="1"/>
        <v>0</v>
      </c>
      <c r="P14" s="45">
        <f t="shared" si="1"/>
        <v>0</v>
      </c>
      <c r="Q14" s="40">
        <f t="shared" ref="Q14:Q20" si="2">M14+N14+O14+P14</f>
        <v>10711080</v>
      </c>
    </row>
    <row r="15" spans="1:38" s="8" customFormat="1" ht="18" customHeight="1" x14ac:dyDescent="0.25">
      <c r="A15" s="63"/>
      <c r="B15" s="59">
        <v>71956000</v>
      </c>
      <c r="C15" s="57" t="s">
        <v>10</v>
      </c>
      <c r="D15" s="57"/>
      <c r="E15" s="57"/>
      <c r="F15" s="34"/>
      <c r="G15" s="59"/>
      <c r="H15" s="38"/>
      <c r="I15" s="34"/>
      <c r="J15" s="46" t="s">
        <v>52</v>
      </c>
      <c r="K15" s="39">
        <v>21</v>
      </c>
      <c r="L15" s="45">
        <v>224415</v>
      </c>
      <c r="M15" s="45">
        <f>L15</f>
        <v>224415</v>
      </c>
      <c r="N15" s="44"/>
      <c r="O15" s="54"/>
      <c r="P15" s="54"/>
      <c r="Q15" s="40">
        <f t="shared" si="2"/>
        <v>224415</v>
      </c>
    </row>
    <row r="16" spans="1:38" s="8" customFormat="1" ht="31.5" customHeight="1" x14ac:dyDescent="0.25">
      <c r="A16" s="64"/>
      <c r="B16" s="59">
        <v>71956000</v>
      </c>
      <c r="C16" s="57" t="s">
        <v>10</v>
      </c>
      <c r="D16" s="57"/>
      <c r="E16" s="57"/>
      <c r="F16" s="34"/>
      <c r="G16" s="59"/>
      <c r="H16" s="38"/>
      <c r="I16" s="34"/>
      <c r="J16" s="47" t="s">
        <v>91</v>
      </c>
      <c r="K16" s="37" t="s">
        <v>8</v>
      </c>
      <c r="L16" s="45">
        <v>10486665</v>
      </c>
      <c r="M16" s="45">
        <f>L16</f>
        <v>10486665</v>
      </c>
      <c r="N16" s="44"/>
      <c r="O16" s="44"/>
      <c r="P16" s="44"/>
      <c r="Q16" s="40">
        <f t="shared" si="2"/>
        <v>10486665</v>
      </c>
    </row>
    <row r="17" spans="1:17" s="8" customFormat="1" ht="15.75" x14ac:dyDescent="0.25">
      <c r="A17" s="62">
        <v>2</v>
      </c>
      <c r="B17" s="59">
        <v>71956000</v>
      </c>
      <c r="C17" s="57" t="s">
        <v>10</v>
      </c>
      <c r="D17" s="57" t="s">
        <v>10</v>
      </c>
      <c r="E17" s="57" t="s">
        <v>92</v>
      </c>
      <c r="F17" s="34" t="s">
        <v>61</v>
      </c>
      <c r="G17" s="59" t="s">
        <v>25</v>
      </c>
      <c r="H17" s="38">
        <v>4064.9</v>
      </c>
      <c r="I17" s="34">
        <v>208</v>
      </c>
      <c r="J17" s="57" t="s">
        <v>48</v>
      </c>
      <c r="K17" s="37" t="s">
        <v>2</v>
      </c>
      <c r="L17" s="45">
        <f>L18+L19</f>
        <v>7943488</v>
      </c>
      <c r="M17" s="45">
        <f t="shared" ref="M17:P17" si="3">M18+M19</f>
        <v>7943488</v>
      </c>
      <c r="N17" s="45">
        <f t="shared" si="3"/>
        <v>0</v>
      </c>
      <c r="O17" s="45">
        <f t="shared" si="3"/>
        <v>0</v>
      </c>
      <c r="P17" s="45">
        <f t="shared" si="3"/>
        <v>0</v>
      </c>
      <c r="Q17" s="40">
        <f t="shared" si="2"/>
        <v>7943488</v>
      </c>
    </row>
    <row r="18" spans="1:17" s="8" customFormat="1" ht="18" customHeight="1" x14ac:dyDescent="0.25">
      <c r="A18" s="63"/>
      <c r="B18" s="59">
        <v>71956000</v>
      </c>
      <c r="C18" s="57" t="s">
        <v>10</v>
      </c>
      <c r="D18" s="57"/>
      <c r="E18" s="57"/>
      <c r="F18" s="34"/>
      <c r="G18" s="59"/>
      <c r="H18" s="38"/>
      <c r="I18" s="34"/>
      <c r="J18" s="47" t="s">
        <v>52</v>
      </c>
      <c r="K18" s="39">
        <v>21</v>
      </c>
      <c r="L18" s="45">
        <v>166430</v>
      </c>
      <c r="M18" s="45">
        <f>L18</f>
        <v>166430</v>
      </c>
      <c r="N18" s="44"/>
      <c r="O18" s="54"/>
      <c r="P18" s="54"/>
      <c r="Q18" s="40">
        <f t="shared" si="2"/>
        <v>166430</v>
      </c>
    </row>
    <row r="19" spans="1:17" s="8" customFormat="1" ht="18" customHeight="1" x14ac:dyDescent="0.25">
      <c r="A19" s="64"/>
      <c r="B19" s="59">
        <v>71956000</v>
      </c>
      <c r="C19" s="57" t="s">
        <v>10</v>
      </c>
      <c r="D19" s="57"/>
      <c r="E19" s="57"/>
      <c r="F19" s="34"/>
      <c r="G19" s="59"/>
      <c r="H19" s="38"/>
      <c r="I19" s="34"/>
      <c r="J19" s="47" t="s">
        <v>50</v>
      </c>
      <c r="K19" s="39">
        <v>10</v>
      </c>
      <c r="L19" s="45">
        <v>7777058</v>
      </c>
      <c r="M19" s="45">
        <f>L19</f>
        <v>7777058</v>
      </c>
      <c r="N19" s="44"/>
      <c r="O19" s="44"/>
      <c r="P19" s="44"/>
      <c r="Q19" s="40">
        <f t="shared" si="2"/>
        <v>7777058</v>
      </c>
    </row>
    <row r="20" spans="1:17" s="8" customFormat="1" ht="15.75" x14ac:dyDescent="0.25">
      <c r="A20" s="62">
        <v>3</v>
      </c>
      <c r="B20" s="59">
        <v>71956000</v>
      </c>
      <c r="C20" s="57" t="s">
        <v>10</v>
      </c>
      <c r="D20" s="57" t="s">
        <v>10</v>
      </c>
      <c r="E20" s="57" t="s">
        <v>92</v>
      </c>
      <c r="F20" s="34" t="s">
        <v>62</v>
      </c>
      <c r="G20" s="59" t="s">
        <v>25</v>
      </c>
      <c r="H20" s="38">
        <v>4970.3999999999996</v>
      </c>
      <c r="I20" s="34">
        <v>194</v>
      </c>
      <c r="J20" s="57" t="s">
        <v>48</v>
      </c>
      <c r="K20" s="37" t="s">
        <v>2</v>
      </c>
      <c r="L20" s="45">
        <f>L21+L22+L23</f>
        <v>9971925</v>
      </c>
      <c r="M20" s="45">
        <f t="shared" ref="M20:P20" si="4">M21+M22+M23</f>
        <v>9971925</v>
      </c>
      <c r="N20" s="45">
        <f t="shared" si="4"/>
        <v>0</v>
      </c>
      <c r="O20" s="45">
        <f t="shared" si="4"/>
        <v>0</v>
      </c>
      <c r="P20" s="45">
        <f t="shared" si="4"/>
        <v>0</v>
      </c>
      <c r="Q20" s="40">
        <f t="shared" si="2"/>
        <v>9971925</v>
      </c>
    </row>
    <row r="21" spans="1:17" s="8" customFormat="1" ht="18" customHeight="1" x14ac:dyDescent="0.25">
      <c r="A21" s="63"/>
      <c r="B21" s="59">
        <v>71956000</v>
      </c>
      <c r="C21" s="57" t="s">
        <v>10</v>
      </c>
      <c r="D21" s="57"/>
      <c r="E21" s="57"/>
      <c r="F21" s="34"/>
      <c r="G21" s="59"/>
      <c r="H21" s="38"/>
      <c r="I21" s="34"/>
      <c r="J21" s="47" t="s">
        <v>52</v>
      </c>
      <c r="K21" s="39">
        <v>21</v>
      </c>
      <c r="L21" s="45">
        <v>208929</v>
      </c>
      <c r="M21" s="45">
        <f t="shared" ref="M21:M23" si="5">L21</f>
        <v>208929</v>
      </c>
      <c r="N21" s="44"/>
      <c r="O21" s="54"/>
      <c r="P21" s="54"/>
      <c r="Q21" s="40">
        <f t="shared" si="0"/>
        <v>208929</v>
      </c>
    </row>
    <row r="22" spans="1:17" s="8" customFormat="1" ht="18" customHeight="1" x14ac:dyDescent="0.25">
      <c r="A22" s="63"/>
      <c r="B22" s="59">
        <v>71956000</v>
      </c>
      <c r="C22" s="57" t="s">
        <v>10</v>
      </c>
      <c r="D22" s="57"/>
      <c r="E22" s="57"/>
      <c r="F22" s="34"/>
      <c r="G22" s="59"/>
      <c r="H22" s="38"/>
      <c r="I22" s="34"/>
      <c r="J22" s="47" t="s">
        <v>50</v>
      </c>
      <c r="K22" s="39">
        <v>10</v>
      </c>
      <c r="L22" s="45">
        <v>5961870</v>
      </c>
      <c r="M22" s="45">
        <f t="shared" si="5"/>
        <v>5961870</v>
      </c>
      <c r="N22" s="44"/>
      <c r="O22" s="44"/>
      <c r="P22" s="44"/>
      <c r="Q22" s="40">
        <f t="shared" si="0"/>
        <v>5961870</v>
      </c>
    </row>
    <row r="23" spans="1:17" s="8" customFormat="1" ht="18" customHeight="1" x14ac:dyDescent="0.25">
      <c r="A23" s="64"/>
      <c r="B23" s="59">
        <v>71956000</v>
      </c>
      <c r="C23" s="57" t="s">
        <v>10</v>
      </c>
      <c r="D23" s="57"/>
      <c r="E23" s="57"/>
      <c r="F23" s="34"/>
      <c r="G23" s="59"/>
      <c r="H23" s="38"/>
      <c r="I23" s="34"/>
      <c r="J23" s="47" t="s">
        <v>53</v>
      </c>
      <c r="K23" s="49" t="s">
        <v>4</v>
      </c>
      <c r="L23" s="45">
        <v>3801126</v>
      </c>
      <c r="M23" s="45">
        <f t="shared" si="5"/>
        <v>3801126</v>
      </c>
      <c r="N23" s="44"/>
      <c r="O23" s="44"/>
      <c r="P23" s="44"/>
      <c r="Q23" s="40">
        <f t="shared" si="0"/>
        <v>3801126</v>
      </c>
    </row>
    <row r="24" spans="1:17" s="8" customFormat="1" ht="15.75" x14ac:dyDescent="0.25">
      <c r="A24" s="62">
        <v>4</v>
      </c>
      <c r="B24" s="59">
        <v>71956000</v>
      </c>
      <c r="C24" s="57" t="s">
        <v>10</v>
      </c>
      <c r="D24" s="57" t="s">
        <v>10</v>
      </c>
      <c r="E24" s="57" t="s">
        <v>92</v>
      </c>
      <c r="F24" s="34" t="s">
        <v>63</v>
      </c>
      <c r="G24" s="59" t="s">
        <v>25</v>
      </c>
      <c r="H24" s="38">
        <v>4951.7</v>
      </c>
      <c r="I24" s="34">
        <v>141</v>
      </c>
      <c r="J24" s="57" t="s">
        <v>48</v>
      </c>
      <c r="K24" s="37" t="s">
        <v>2</v>
      </c>
      <c r="L24" s="45">
        <f>L25+L26+L27</f>
        <v>10688413</v>
      </c>
      <c r="M24" s="45">
        <f t="shared" ref="M24:P24" si="6">M25+M26+M27</f>
        <v>10688413</v>
      </c>
      <c r="N24" s="45">
        <f t="shared" si="6"/>
        <v>0</v>
      </c>
      <c r="O24" s="45">
        <f t="shared" si="6"/>
        <v>0</v>
      </c>
      <c r="P24" s="45">
        <f t="shared" si="6"/>
        <v>0</v>
      </c>
      <c r="Q24" s="40">
        <f t="shared" si="0"/>
        <v>10688413</v>
      </c>
    </row>
    <row r="25" spans="1:17" s="8" customFormat="1" ht="18" customHeight="1" x14ac:dyDescent="0.25">
      <c r="A25" s="63"/>
      <c r="B25" s="59">
        <v>71956000</v>
      </c>
      <c r="C25" s="57" t="s">
        <v>10</v>
      </c>
      <c r="D25" s="57"/>
      <c r="E25" s="57"/>
      <c r="F25" s="34"/>
      <c r="G25" s="59"/>
      <c r="H25" s="38"/>
      <c r="I25" s="34"/>
      <c r="J25" s="47" t="s">
        <v>52</v>
      </c>
      <c r="K25" s="39">
        <v>21</v>
      </c>
      <c r="L25" s="45">
        <v>223940</v>
      </c>
      <c r="M25" s="45">
        <f>L25</f>
        <v>223940</v>
      </c>
      <c r="N25" s="44"/>
      <c r="O25" s="54"/>
      <c r="P25" s="54"/>
      <c r="Q25" s="40">
        <f t="shared" si="0"/>
        <v>223940</v>
      </c>
    </row>
    <row r="26" spans="1:17" s="8" customFormat="1" ht="18" customHeight="1" x14ac:dyDescent="0.25">
      <c r="A26" s="63"/>
      <c r="B26" s="59">
        <v>71956000</v>
      </c>
      <c r="C26" s="57" t="s">
        <v>10</v>
      </c>
      <c r="D26" s="57"/>
      <c r="E26" s="57"/>
      <c r="F26" s="34"/>
      <c r="G26" s="59"/>
      <c r="H26" s="38"/>
      <c r="I26" s="34"/>
      <c r="J26" s="47" t="s">
        <v>50</v>
      </c>
      <c r="K26" s="39">
        <v>10</v>
      </c>
      <c r="L26" s="45">
        <v>6663319</v>
      </c>
      <c r="M26" s="45">
        <f t="shared" ref="M26:M27" si="7">L26</f>
        <v>6663319</v>
      </c>
      <c r="N26" s="44"/>
      <c r="O26" s="44"/>
      <c r="P26" s="44"/>
      <c r="Q26" s="40">
        <f t="shared" si="0"/>
        <v>6663319</v>
      </c>
    </row>
    <row r="27" spans="1:17" s="8" customFormat="1" ht="18" customHeight="1" x14ac:dyDescent="0.25">
      <c r="A27" s="64"/>
      <c r="B27" s="59">
        <v>71956000</v>
      </c>
      <c r="C27" s="57" t="s">
        <v>10</v>
      </c>
      <c r="D27" s="57"/>
      <c r="E27" s="57"/>
      <c r="F27" s="34"/>
      <c r="G27" s="59"/>
      <c r="H27" s="38"/>
      <c r="I27" s="34"/>
      <c r="J27" s="47" t="s">
        <v>53</v>
      </c>
      <c r="K27" s="49" t="s">
        <v>4</v>
      </c>
      <c r="L27" s="45">
        <v>3801154</v>
      </c>
      <c r="M27" s="45">
        <f t="shared" si="7"/>
        <v>3801154</v>
      </c>
      <c r="N27" s="44"/>
      <c r="O27" s="44"/>
      <c r="P27" s="44"/>
      <c r="Q27" s="40">
        <f t="shared" si="0"/>
        <v>3801154</v>
      </c>
    </row>
    <row r="28" spans="1:17" s="8" customFormat="1" ht="15.75" x14ac:dyDescent="0.25">
      <c r="A28" s="62">
        <v>5</v>
      </c>
      <c r="B28" s="59">
        <v>71956000</v>
      </c>
      <c r="C28" s="57" t="s">
        <v>10</v>
      </c>
      <c r="D28" s="57" t="s">
        <v>10</v>
      </c>
      <c r="E28" s="57" t="s">
        <v>92</v>
      </c>
      <c r="F28" s="34" t="s">
        <v>64</v>
      </c>
      <c r="G28" s="59" t="s">
        <v>25</v>
      </c>
      <c r="H28" s="38">
        <v>4087.7</v>
      </c>
      <c r="I28" s="34">
        <v>181</v>
      </c>
      <c r="J28" s="57" t="s">
        <v>48</v>
      </c>
      <c r="K28" s="37" t="s">
        <v>2</v>
      </c>
      <c r="L28" s="45">
        <f>L29+L30</f>
        <v>6908778</v>
      </c>
      <c r="M28" s="45">
        <f t="shared" ref="M28:P28" si="8">M29+M30</f>
        <v>6908778</v>
      </c>
      <c r="N28" s="45">
        <f t="shared" si="8"/>
        <v>0</v>
      </c>
      <c r="O28" s="45">
        <f t="shared" si="8"/>
        <v>0</v>
      </c>
      <c r="P28" s="45">
        <f t="shared" si="8"/>
        <v>0</v>
      </c>
      <c r="Q28" s="40">
        <f t="shared" si="0"/>
        <v>6908778</v>
      </c>
    </row>
    <row r="29" spans="1:17" s="8" customFormat="1" ht="18" customHeight="1" x14ac:dyDescent="0.25">
      <c r="A29" s="63"/>
      <c r="B29" s="59">
        <v>71956000</v>
      </c>
      <c r="C29" s="57" t="s">
        <v>10</v>
      </c>
      <c r="D29" s="57"/>
      <c r="E29" s="57"/>
      <c r="F29" s="34"/>
      <c r="G29" s="59"/>
      <c r="H29" s="38"/>
      <c r="I29" s="34"/>
      <c r="J29" s="46" t="s">
        <v>52</v>
      </c>
      <c r="K29" s="39">
        <v>21</v>
      </c>
      <c r="L29" s="45">
        <v>144751</v>
      </c>
      <c r="M29" s="45">
        <f>L29</f>
        <v>144751</v>
      </c>
      <c r="N29" s="44"/>
      <c r="O29" s="54"/>
      <c r="P29" s="54"/>
      <c r="Q29" s="40">
        <f t="shared" si="0"/>
        <v>144751</v>
      </c>
    </row>
    <row r="30" spans="1:17" s="8" customFormat="1" ht="33" customHeight="1" x14ac:dyDescent="0.25">
      <c r="A30" s="64"/>
      <c r="B30" s="59">
        <v>71956000</v>
      </c>
      <c r="C30" s="57" t="s">
        <v>10</v>
      </c>
      <c r="D30" s="57"/>
      <c r="E30" s="57"/>
      <c r="F30" s="34"/>
      <c r="G30" s="59"/>
      <c r="H30" s="38"/>
      <c r="I30" s="34"/>
      <c r="J30" s="47" t="s">
        <v>91</v>
      </c>
      <c r="K30" s="37" t="s">
        <v>8</v>
      </c>
      <c r="L30" s="45">
        <v>6764027</v>
      </c>
      <c r="M30" s="45">
        <f>L30</f>
        <v>6764027</v>
      </c>
      <c r="N30" s="44"/>
      <c r="O30" s="44"/>
      <c r="P30" s="44"/>
      <c r="Q30" s="40">
        <f t="shared" si="0"/>
        <v>6764027</v>
      </c>
    </row>
    <row r="31" spans="1:17" s="8" customFormat="1" ht="15.75" x14ac:dyDescent="0.25">
      <c r="A31" s="62">
        <v>6</v>
      </c>
      <c r="B31" s="59">
        <v>71956000</v>
      </c>
      <c r="C31" s="57" t="s">
        <v>10</v>
      </c>
      <c r="D31" s="57" t="s">
        <v>10</v>
      </c>
      <c r="E31" s="57" t="s">
        <v>93</v>
      </c>
      <c r="F31" s="34" t="s">
        <v>65</v>
      </c>
      <c r="G31" s="59" t="s">
        <v>25</v>
      </c>
      <c r="H31" s="38">
        <v>16839.599999999999</v>
      </c>
      <c r="I31" s="34">
        <v>821</v>
      </c>
      <c r="J31" s="57" t="s">
        <v>48</v>
      </c>
      <c r="K31" s="37" t="s">
        <v>2</v>
      </c>
      <c r="L31" s="45">
        <f>L32+L33</f>
        <v>24992494</v>
      </c>
      <c r="M31" s="45">
        <f t="shared" ref="M31:P31" si="9">M32+M33</f>
        <v>24992494</v>
      </c>
      <c r="N31" s="45">
        <f t="shared" si="9"/>
        <v>0</v>
      </c>
      <c r="O31" s="45">
        <f t="shared" si="9"/>
        <v>0</v>
      </c>
      <c r="P31" s="45">
        <f t="shared" si="9"/>
        <v>0</v>
      </c>
      <c r="Q31" s="40">
        <f t="shared" si="0"/>
        <v>24992494</v>
      </c>
    </row>
    <row r="32" spans="1:17" s="8" customFormat="1" ht="18" customHeight="1" x14ac:dyDescent="0.25">
      <c r="A32" s="63"/>
      <c r="B32" s="59">
        <v>71956000</v>
      </c>
      <c r="C32" s="57" t="s">
        <v>10</v>
      </c>
      <c r="D32" s="57"/>
      <c r="E32" s="57"/>
      <c r="F32" s="34"/>
      <c r="G32" s="59"/>
      <c r="H32" s="38"/>
      <c r="I32" s="34"/>
      <c r="J32" s="46" t="s">
        <v>52</v>
      </c>
      <c r="K32" s="39">
        <v>21</v>
      </c>
      <c r="L32" s="45">
        <v>523634</v>
      </c>
      <c r="M32" s="45">
        <f>L32</f>
        <v>523634</v>
      </c>
      <c r="N32" s="44"/>
      <c r="O32" s="54"/>
      <c r="P32" s="54"/>
      <c r="Q32" s="40">
        <f t="shared" si="0"/>
        <v>523634</v>
      </c>
    </row>
    <row r="33" spans="1:17" s="8" customFormat="1" ht="33" customHeight="1" x14ac:dyDescent="0.25">
      <c r="A33" s="64"/>
      <c r="B33" s="59">
        <v>71956000</v>
      </c>
      <c r="C33" s="57" t="s">
        <v>10</v>
      </c>
      <c r="D33" s="57"/>
      <c r="E33" s="57"/>
      <c r="F33" s="34"/>
      <c r="G33" s="59"/>
      <c r="H33" s="38"/>
      <c r="I33" s="34"/>
      <c r="J33" s="47" t="s">
        <v>91</v>
      </c>
      <c r="K33" s="37" t="s">
        <v>8</v>
      </c>
      <c r="L33" s="45">
        <v>24468860</v>
      </c>
      <c r="M33" s="45">
        <f>L33</f>
        <v>24468860</v>
      </c>
      <c r="N33" s="44"/>
      <c r="O33" s="44"/>
      <c r="P33" s="44"/>
      <c r="Q33" s="40">
        <f t="shared" si="0"/>
        <v>24468860</v>
      </c>
    </row>
    <row r="34" spans="1:17" s="8" customFormat="1" ht="15.75" x14ac:dyDescent="0.25">
      <c r="A34" s="62">
        <v>7</v>
      </c>
      <c r="B34" s="59">
        <v>71956000</v>
      </c>
      <c r="C34" s="57" t="s">
        <v>10</v>
      </c>
      <c r="D34" s="57" t="s">
        <v>10</v>
      </c>
      <c r="E34" s="57" t="s">
        <v>93</v>
      </c>
      <c r="F34" s="34" t="s">
        <v>66</v>
      </c>
      <c r="G34" s="59" t="s">
        <v>25</v>
      </c>
      <c r="H34" s="38">
        <v>5138.1000000000004</v>
      </c>
      <c r="I34" s="34">
        <v>219</v>
      </c>
      <c r="J34" s="57" t="s">
        <v>48</v>
      </c>
      <c r="K34" s="37" t="s">
        <v>2</v>
      </c>
      <c r="L34" s="45">
        <f>L35+L36</f>
        <v>7140720</v>
      </c>
      <c r="M34" s="45">
        <f t="shared" ref="M34:P34" si="10">M35+M36</f>
        <v>7140720</v>
      </c>
      <c r="N34" s="45">
        <f t="shared" si="10"/>
        <v>0</v>
      </c>
      <c r="O34" s="45">
        <f t="shared" si="10"/>
        <v>0</v>
      </c>
      <c r="P34" s="45">
        <f t="shared" si="10"/>
        <v>0</v>
      </c>
      <c r="Q34" s="40">
        <f t="shared" si="0"/>
        <v>7140720</v>
      </c>
    </row>
    <row r="35" spans="1:17" s="8" customFormat="1" ht="18" customHeight="1" x14ac:dyDescent="0.25">
      <c r="A35" s="63"/>
      <c r="B35" s="59">
        <v>71956000</v>
      </c>
      <c r="C35" s="57" t="s">
        <v>10</v>
      </c>
      <c r="D35" s="57"/>
      <c r="E35" s="57"/>
      <c r="F35" s="34"/>
      <c r="G35" s="59"/>
      <c r="H35" s="38"/>
      <c r="I35" s="34"/>
      <c r="J35" s="46" t="s">
        <v>52</v>
      </c>
      <c r="K35" s="39">
        <v>21</v>
      </c>
      <c r="L35" s="45">
        <v>149610</v>
      </c>
      <c r="M35" s="45">
        <f>L35</f>
        <v>149610</v>
      </c>
      <c r="N35" s="44"/>
      <c r="O35" s="54"/>
      <c r="P35" s="54"/>
      <c r="Q35" s="40">
        <f t="shared" si="0"/>
        <v>149610</v>
      </c>
    </row>
    <row r="36" spans="1:17" s="8" customFormat="1" ht="33" customHeight="1" x14ac:dyDescent="0.25">
      <c r="A36" s="64"/>
      <c r="B36" s="59">
        <v>71956000</v>
      </c>
      <c r="C36" s="57" t="s">
        <v>10</v>
      </c>
      <c r="D36" s="57"/>
      <c r="E36" s="57"/>
      <c r="F36" s="34"/>
      <c r="G36" s="59"/>
      <c r="H36" s="38"/>
      <c r="I36" s="34"/>
      <c r="J36" s="47" t="s">
        <v>91</v>
      </c>
      <c r="K36" s="37" t="s">
        <v>8</v>
      </c>
      <c r="L36" s="45">
        <v>6991110</v>
      </c>
      <c r="M36" s="45">
        <f>L36</f>
        <v>6991110</v>
      </c>
      <c r="N36" s="44"/>
      <c r="O36" s="44"/>
      <c r="P36" s="44"/>
      <c r="Q36" s="40">
        <f t="shared" ref="Q36:Q86" si="11">M36+N36+O36+P36</f>
        <v>6991110</v>
      </c>
    </row>
    <row r="37" spans="1:17" s="8" customFormat="1" ht="15.75" x14ac:dyDescent="0.25">
      <c r="A37" s="62">
        <v>8</v>
      </c>
      <c r="B37" s="59">
        <v>71956000</v>
      </c>
      <c r="C37" s="57" t="s">
        <v>10</v>
      </c>
      <c r="D37" s="57" t="s">
        <v>10</v>
      </c>
      <c r="E37" s="57" t="s">
        <v>94</v>
      </c>
      <c r="F37" s="34" t="s">
        <v>35</v>
      </c>
      <c r="G37" s="59" t="s">
        <v>25</v>
      </c>
      <c r="H37" s="38">
        <v>14594</v>
      </c>
      <c r="I37" s="34">
        <v>636</v>
      </c>
      <c r="J37" s="57" t="s">
        <v>48</v>
      </c>
      <c r="K37" s="37" t="s">
        <v>2</v>
      </c>
      <c r="L37" s="45">
        <f>L38+L39+L40</f>
        <v>24217323</v>
      </c>
      <c r="M37" s="45">
        <f t="shared" ref="M37:P37" si="12">M38+M39+M40</f>
        <v>24217323</v>
      </c>
      <c r="N37" s="45">
        <f t="shared" si="12"/>
        <v>0</v>
      </c>
      <c r="O37" s="45">
        <f t="shared" si="12"/>
        <v>0</v>
      </c>
      <c r="P37" s="45">
        <f t="shared" si="12"/>
        <v>0</v>
      </c>
      <c r="Q37" s="40">
        <f t="shared" si="11"/>
        <v>24217323</v>
      </c>
    </row>
    <row r="38" spans="1:17" s="8" customFormat="1" ht="18" customHeight="1" x14ac:dyDescent="0.25">
      <c r="A38" s="63"/>
      <c r="B38" s="59">
        <v>71956000</v>
      </c>
      <c r="C38" s="57" t="s">
        <v>10</v>
      </c>
      <c r="D38" s="57"/>
      <c r="E38" s="57"/>
      <c r="F38" s="34"/>
      <c r="G38" s="59"/>
      <c r="H38" s="38"/>
      <c r="I38" s="34"/>
      <c r="J38" s="47" t="s">
        <v>52</v>
      </c>
      <c r="K38" s="39">
        <v>21</v>
      </c>
      <c r="L38" s="45">
        <v>507393</v>
      </c>
      <c r="M38" s="45">
        <f t="shared" ref="M38:M40" si="13">L38</f>
        <v>507393</v>
      </c>
      <c r="N38" s="44"/>
      <c r="O38" s="54"/>
      <c r="P38" s="54"/>
      <c r="Q38" s="40">
        <f t="shared" si="11"/>
        <v>507393</v>
      </c>
    </row>
    <row r="39" spans="1:17" s="8" customFormat="1" ht="18" customHeight="1" x14ac:dyDescent="0.25">
      <c r="A39" s="63"/>
      <c r="B39" s="59">
        <v>71956000</v>
      </c>
      <c r="C39" s="57" t="s">
        <v>10</v>
      </c>
      <c r="D39" s="57"/>
      <c r="E39" s="57"/>
      <c r="F39" s="34"/>
      <c r="G39" s="59"/>
      <c r="H39" s="38"/>
      <c r="I39" s="34"/>
      <c r="J39" s="47" t="s">
        <v>53</v>
      </c>
      <c r="K39" s="49" t="s">
        <v>4</v>
      </c>
      <c r="L39" s="45">
        <v>5239928</v>
      </c>
      <c r="M39" s="45">
        <f t="shared" si="13"/>
        <v>5239928</v>
      </c>
      <c r="N39" s="44"/>
      <c r="O39" s="44"/>
      <c r="P39" s="44"/>
      <c r="Q39" s="40">
        <f t="shared" si="11"/>
        <v>5239928</v>
      </c>
    </row>
    <row r="40" spans="1:17" s="8" customFormat="1" ht="18" customHeight="1" x14ac:dyDescent="0.25">
      <c r="A40" s="64"/>
      <c r="B40" s="59">
        <v>71956000</v>
      </c>
      <c r="C40" s="57" t="s">
        <v>10</v>
      </c>
      <c r="D40" s="57"/>
      <c r="E40" s="57"/>
      <c r="F40" s="34"/>
      <c r="G40" s="59"/>
      <c r="H40" s="38"/>
      <c r="I40" s="34"/>
      <c r="J40" s="47" t="s">
        <v>50</v>
      </c>
      <c r="K40" s="39">
        <v>10</v>
      </c>
      <c r="L40" s="45">
        <v>18470002</v>
      </c>
      <c r="M40" s="45">
        <f t="shared" si="13"/>
        <v>18470002</v>
      </c>
      <c r="N40" s="44"/>
      <c r="O40" s="44"/>
      <c r="P40" s="44"/>
      <c r="Q40" s="40">
        <f t="shared" si="11"/>
        <v>18470002</v>
      </c>
    </row>
    <row r="41" spans="1:17" s="8" customFormat="1" ht="15.75" x14ac:dyDescent="0.25">
      <c r="A41" s="62">
        <v>9</v>
      </c>
      <c r="B41" s="59">
        <v>71956000</v>
      </c>
      <c r="C41" s="57" t="s">
        <v>10</v>
      </c>
      <c r="D41" s="57" t="s">
        <v>10</v>
      </c>
      <c r="E41" s="57" t="s">
        <v>94</v>
      </c>
      <c r="F41" s="34" t="s">
        <v>65</v>
      </c>
      <c r="G41" s="59" t="s">
        <v>25</v>
      </c>
      <c r="H41" s="38">
        <v>8785.2999999999993</v>
      </c>
      <c r="I41" s="34">
        <v>481</v>
      </c>
      <c r="J41" s="57" t="s">
        <v>48</v>
      </c>
      <c r="K41" s="37" t="s">
        <v>2</v>
      </c>
      <c r="L41" s="45">
        <f>L42+L43+L44</f>
        <v>12364427</v>
      </c>
      <c r="M41" s="45">
        <f t="shared" ref="M41:P41" si="14">M42+M43+M44</f>
        <v>12364427</v>
      </c>
      <c r="N41" s="45">
        <f t="shared" si="14"/>
        <v>0</v>
      </c>
      <c r="O41" s="45">
        <f t="shared" si="14"/>
        <v>0</v>
      </c>
      <c r="P41" s="45">
        <f t="shared" si="14"/>
        <v>0</v>
      </c>
      <c r="Q41" s="40">
        <f t="shared" si="11"/>
        <v>12364427</v>
      </c>
    </row>
    <row r="42" spans="1:17" s="8" customFormat="1" ht="18" customHeight="1" x14ac:dyDescent="0.25">
      <c r="A42" s="63"/>
      <c r="B42" s="59">
        <v>71956000</v>
      </c>
      <c r="C42" s="57" t="s">
        <v>10</v>
      </c>
      <c r="D42" s="57"/>
      <c r="E42" s="57"/>
      <c r="F42" s="34"/>
      <c r="G42" s="59"/>
      <c r="H42" s="38"/>
      <c r="I42" s="34"/>
      <c r="J42" s="47" t="s">
        <v>52</v>
      </c>
      <c r="K42" s="39">
        <v>21</v>
      </c>
      <c r="L42" s="45">
        <v>259055</v>
      </c>
      <c r="M42" s="45">
        <f>L42</f>
        <v>259055</v>
      </c>
      <c r="N42" s="44"/>
      <c r="O42" s="54"/>
      <c r="P42" s="54"/>
      <c r="Q42" s="40">
        <f t="shared" si="11"/>
        <v>259055</v>
      </c>
    </row>
    <row r="43" spans="1:17" s="8" customFormat="1" ht="18" customHeight="1" x14ac:dyDescent="0.25">
      <c r="A43" s="63"/>
      <c r="B43" s="59">
        <v>71956000</v>
      </c>
      <c r="C43" s="57" t="s">
        <v>10</v>
      </c>
      <c r="D43" s="57"/>
      <c r="E43" s="57"/>
      <c r="F43" s="34"/>
      <c r="G43" s="59"/>
      <c r="H43" s="38"/>
      <c r="I43" s="34"/>
      <c r="J43" s="47" t="s">
        <v>53</v>
      </c>
      <c r="K43" s="49" t="s">
        <v>4</v>
      </c>
      <c r="L43" s="45">
        <v>2688143</v>
      </c>
      <c r="M43" s="45">
        <f t="shared" ref="M43:M44" si="15">L43</f>
        <v>2688143</v>
      </c>
      <c r="N43" s="44"/>
      <c r="O43" s="44"/>
      <c r="P43" s="44"/>
      <c r="Q43" s="40">
        <f t="shared" si="11"/>
        <v>2688143</v>
      </c>
    </row>
    <row r="44" spans="1:17" s="8" customFormat="1" ht="18" customHeight="1" x14ac:dyDescent="0.25">
      <c r="A44" s="64"/>
      <c r="B44" s="59">
        <v>71956000</v>
      </c>
      <c r="C44" s="57" t="s">
        <v>10</v>
      </c>
      <c r="D44" s="57"/>
      <c r="E44" s="57"/>
      <c r="F44" s="34"/>
      <c r="G44" s="59"/>
      <c r="H44" s="38"/>
      <c r="I44" s="34"/>
      <c r="J44" s="47" t="s">
        <v>50</v>
      </c>
      <c r="K44" s="39">
        <v>10</v>
      </c>
      <c r="L44" s="45">
        <v>9417229</v>
      </c>
      <c r="M44" s="45">
        <f t="shared" si="15"/>
        <v>9417229</v>
      </c>
      <c r="N44" s="44"/>
      <c r="O44" s="44"/>
      <c r="P44" s="44"/>
      <c r="Q44" s="40">
        <f t="shared" si="11"/>
        <v>9417229</v>
      </c>
    </row>
    <row r="45" spans="1:17" s="8" customFormat="1" ht="15.75" x14ac:dyDescent="0.25">
      <c r="A45" s="62">
        <v>10</v>
      </c>
      <c r="B45" s="59">
        <v>71956000</v>
      </c>
      <c r="C45" s="57" t="s">
        <v>10</v>
      </c>
      <c r="D45" s="57" t="s">
        <v>10</v>
      </c>
      <c r="E45" s="57" t="s">
        <v>94</v>
      </c>
      <c r="F45" s="34" t="s">
        <v>39</v>
      </c>
      <c r="G45" s="59" t="s">
        <v>25</v>
      </c>
      <c r="H45" s="38">
        <v>7129.2</v>
      </c>
      <c r="I45" s="34">
        <v>301</v>
      </c>
      <c r="J45" s="57" t="s">
        <v>48</v>
      </c>
      <c r="K45" s="37" t="s">
        <v>2</v>
      </c>
      <c r="L45" s="45">
        <f>L46+L47</f>
        <v>2496060</v>
      </c>
      <c r="M45" s="45">
        <f t="shared" ref="M45:P45" si="16">M46+M47</f>
        <v>2496060</v>
      </c>
      <c r="N45" s="45">
        <f t="shared" si="16"/>
        <v>0</v>
      </c>
      <c r="O45" s="45">
        <f t="shared" si="16"/>
        <v>0</v>
      </c>
      <c r="P45" s="45">
        <f t="shared" si="16"/>
        <v>0</v>
      </c>
      <c r="Q45" s="40">
        <f t="shared" si="11"/>
        <v>2496060</v>
      </c>
    </row>
    <row r="46" spans="1:17" s="8" customFormat="1" ht="18" customHeight="1" x14ac:dyDescent="0.25">
      <c r="A46" s="63"/>
      <c r="B46" s="59">
        <v>71956000</v>
      </c>
      <c r="C46" s="57" t="s">
        <v>10</v>
      </c>
      <c r="D46" s="57"/>
      <c r="E46" s="57"/>
      <c r="F46" s="34"/>
      <c r="G46" s="59"/>
      <c r="H46" s="38"/>
      <c r="I46" s="34"/>
      <c r="J46" s="47" t="s">
        <v>52</v>
      </c>
      <c r="K46" s="39">
        <v>21</v>
      </c>
      <c r="L46" s="45">
        <v>52297</v>
      </c>
      <c r="M46" s="45">
        <f>L46</f>
        <v>52297</v>
      </c>
      <c r="N46" s="44"/>
      <c r="O46" s="54"/>
      <c r="P46" s="54"/>
      <c r="Q46" s="40">
        <f t="shared" si="11"/>
        <v>52297</v>
      </c>
    </row>
    <row r="47" spans="1:17" s="8" customFormat="1" ht="18" customHeight="1" x14ac:dyDescent="0.25">
      <c r="A47" s="64"/>
      <c r="B47" s="59">
        <v>71956000</v>
      </c>
      <c r="C47" s="57" t="s">
        <v>10</v>
      </c>
      <c r="D47" s="57"/>
      <c r="E47" s="57"/>
      <c r="F47" s="34"/>
      <c r="G47" s="59"/>
      <c r="H47" s="38"/>
      <c r="I47" s="34"/>
      <c r="J47" s="47" t="s">
        <v>53</v>
      </c>
      <c r="K47" s="49" t="s">
        <v>4</v>
      </c>
      <c r="L47" s="45">
        <v>2443763</v>
      </c>
      <c r="M47" s="45">
        <f>L47</f>
        <v>2443763</v>
      </c>
      <c r="N47" s="44"/>
      <c r="O47" s="44"/>
      <c r="P47" s="44"/>
      <c r="Q47" s="40">
        <f t="shared" si="11"/>
        <v>2443763</v>
      </c>
    </row>
    <row r="48" spans="1:17" s="8" customFormat="1" ht="15.75" x14ac:dyDescent="0.25">
      <c r="A48" s="62">
        <v>11</v>
      </c>
      <c r="B48" s="59">
        <v>71956000</v>
      </c>
      <c r="C48" s="57" t="s">
        <v>10</v>
      </c>
      <c r="D48" s="57" t="s">
        <v>10</v>
      </c>
      <c r="E48" s="57" t="s">
        <v>94</v>
      </c>
      <c r="F48" s="34" t="s">
        <v>67</v>
      </c>
      <c r="G48" s="59" t="s">
        <v>25</v>
      </c>
      <c r="H48" s="38">
        <v>9161.2999999999993</v>
      </c>
      <c r="I48" s="34">
        <v>399</v>
      </c>
      <c r="J48" s="57" t="s">
        <v>48</v>
      </c>
      <c r="K48" s="37" t="s">
        <v>2</v>
      </c>
      <c r="L48" s="45">
        <f>L49+L50</f>
        <v>4900417</v>
      </c>
      <c r="M48" s="45">
        <f t="shared" ref="M48:P48" si="17">M49+M50</f>
        <v>4900417</v>
      </c>
      <c r="N48" s="45">
        <f t="shared" si="17"/>
        <v>0</v>
      </c>
      <c r="O48" s="45">
        <f t="shared" si="17"/>
        <v>0</v>
      </c>
      <c r="P48" s="45">
        <f t="shared" si="17"/>
        <v>0</v>
      </c>
      <c r="Q48" s="40">
        <f t="shared" si="11"/>
        <v>4900417</v>
      </c>
    </row>
    <row r="49" spans="1:38" s="8" customFormat="1" ht="18" customHeight="1" x14ac:dyDescent="0.25">
      <c r="A49" s="63"/>
      <c r="B49" s="59">
        <v>71956000</v>
      </c>
      <c r="C49" s="57" t="s">
        <v>10</v>
      </c>
      <c r="D49" s="57"/>
      <c r="E49" s="57"/>
      <c r="F49" s="34"/>
      <c r="G49" s="59"/>
      <c r="H49" s="38"/>
      <c r="I49" s="34"/>
      <c r="J49" s="47" t="s">
        <v>52</v>
      </c>
      <c r="K49" s="39">
        <v>21</v>
      </c>
      <c r="L49" s="45">
        <v>102672</v>
      </c>
      <c r="M49" s="45">
        <f t="shared" ref="M49:M50" si="18">L49</f>
        <v>102672</v>
      </c>
      <c r="N49" s="44"/>
      <c r="O49" s="54"/>
      <c r="P49" s="54"/>
      <c r="Q49" s="40">
        <f t="shared" si="11"/>
        <v>102672</v>
      </c>
    </row>
    <row r="50" spans="1:38" s="8" customFormat="1" ht="18" customHeight="1" x14ac:dyDescent="0.25">
      <c r="A50" s="64"/>
      <c r="B50" s="59">
        <v>71956000</v>
      </c>
      <c r="C50" s="57" t="s">
        <v>10</v>
      </c>
      <c r="D50" s="57"/>
      <c r="E50" s="57"/>
      <c r="F50" s="34"/>
      <c r="G50" s="59"/>
      <c r="H50" s="38"/>
      <c r="I50" s="34"/>
      <c r="J50" s="47" t="s">
        <v>53</v>
      </c>
      <c r="K50" s="49" t="s">
        <v>4</v>
      </c>
      <c r="L50" s="45">
        <v>4797745</v>
      </c>
      <c r="M50" s="45">
        <f t="shared" si="18"/>
        <v>4797745</v>
      </c>
      <c r="N50" s="44"/>
      <c r="O50" s="44"/>
      <c r="P50" s="44"/>
      <c r="Q50" s="40">
        <f t="shared" si="11"/>
        <v>4797745</v>
      </c>
    </row>
    <row r="51" spans="1:38" s="8" customFormat="1" ht="15.75" x14ac:dyDescent="0.25">
      <c r="A51" s="62">
        <v>12</v>
      </c>
      <c r="B51" s="59">
        <v>71956000</v>
      </c>
      <c r="C51" s="57" t="s">
        <v>10</v>
      </c>
      <c r="D51" s="57" t="s">
        <v>10</v>
      </c>
      <c r="E51" s="57" t="s">
        <v>97</v>
      </c>
      <c r="F51" s="34" t="s">
        <v>11</v>
      </c>
      <c r="G51" s="59" t="s">
        <v>25</v>
      </c>
      <c r="H51" s="38">
        <v>2606.3000000000002</v>
      </c>
      <c r="I51" s="34">
        <v>96</v>
      </c>
      <c r="J51" s="57" t="s">
        <v>48</v>
      </c>
      <c r="K51" s="37" t="s">
        <v>2</v>
      </c>
      <c r="L51" s="45">
        <f>L52+L53</f>
        <v>3664052</v>
      </c>
      <c r="M51" s="45">
        <f t="shared" ref="M51:P51" si="19">M52+M53</f>
        <v>3664052</v>
      </c>
      <c r="N51" s="45">
        <f t="shared" si="19"/>
        <v>0</v>
      </c>
      <c r="O51" s="45">
        <f t="shared" si="19"/>
        <v>0</v>
      </c>
      <c r="P51" s="45">
        <f t="shared" si="19"/>
        <v>0</v>
      </c>
      <c r="Q51" s="40">
        <f t="shared" si="11"/>
        <v>3664052</v>
      </c>
    </row>
    <row r="52" spans="1:38" s="8" customFormat="1" ht="18" customHeight="1" x14ac:dyDescent="0.25">
      <c r="A52" s="63"/>
      <c r="B52" s="59">
        <v>71956000</v>
      </c>
      <c r="C52" s="57" t="s">
        <v>10</v>
      </c>
      <c r="D52" s="57"/>
      <c r="E52" s="57"/>
      <c r="F52" s="34"/>
      <c r="G52" s="59"/>
      <c r="H52" s="38"/>
      <c r="I52" s="34"/>
      <c r="J52" s="47" t="s">
        <v>52</v>
      </c>
      <c r="K52" s="39">
        <v>21</v>
      </c>
      <c r="L52" s="45">
        <v>76768</v>
      </c>
      <c r="M52" s="45">
        <f t="shared" ref="M52:M53" si="20">L52</f>
        <v>76768</v>
      </c>
      <c r="N52" s="44"/>
      <c r="O52" s="54"/>
      <c r="P52" s="54"/>
      <c r="Q52" s="40">
        <f t="shared" si="11"/>
        <v>76768</v>
      </c>
    </row>
    <row r="53" spans="1:38" s="8" customFormat="1" ht="18" customHeight="1" x14ac:dyDescent="0.25">
      <c r="A53" s="64"/>
      <c r="B53" s="59">
        <v>71956000</v>
      </c>
      <c r="C53" s="57" t="s">
        <v>10</v>
      </c>
      <c r="D53" s="57"/>
      <c r="E53" s="57"/>
      <c r="F53" s="34"/>
      <c r="G53" s="59"/>
      <c r="H53" s="38"/>
      <c r="I53" s="34"/>
      <c r="J53" s="47" t="s">
        <v>53</v>
      </c>
      <c r="K53" s="49" t="s">
        <v>4</v>
      </c>
      <c r="L53" s="45">
        <v>3587284</v>
      </c>
      <c r="M53" s="45">
        <f t="shared" si="20"/>
        <v>3587284</v>
      </c>
      <c r="N53" s="44"/>
      <c r="O53" s="44"/>
      <c r="P53" s="44"/>
      <c r="Q53" s="40">
        <f t="shared" si="11"/>
        <v>3587284</v>
      </c>
    </row>
    <row r="54" spans="1:38" s="8" customFormat="1" ht="15.75" x14ac:dyDescent="0.25">
      <c r="A54" s="62">
        <v>13</v>
      </c>
      <c r="B54" s="59">
        <v>71956000</v>
      </c>
      <c r="C54" s="57" t="s">
        <v>10</v>
      </c>
      <c r="D54" s="57" t="s">
        <v>10</v>
      </c>
      <c r="E54" s="57" t="s">
        <v>97</v>
      </c>
      <c r="F54" s="34" t="s">
        <v>68</v>
      </c>
      <c r="G54" s="59" t="s">
        <v>25</v>
      </c>
      <c r="H54" s="38">
        <v>12718.7</v>
      </c>
      <c r="I54" s="34">
        <v>544</v>
      </c>
      <c r="J54" s="57" t="s">
        <v>48</v>
      </c>
      <c r="K54" s="37" t="s">
        <v>2</v>
      </c>
      <c r="L54" s="45">
        <f>L55+L56+L57+L58</f>
        <v>18271864</v>
      </c>
      <c r="M54" s="45">
        <f t="shared" ref="M54:P54" si="21">M55+M56+M57+M58</f>
        <v>18007930</v>
      </c>
      <c r="N54" s="45">
        <f t="shared" si="21"/>
        <v>0</v>
      </c>
      <c r="O54" s="45">
        <f t="shared" si="21"/>
        <v>250737.3</v>
      </c>
      <c r="P54" s="45">
        <f t="shared" si="21"/>
        <v>13196.700000000012</v>
      </c>
      <c r="Q54" s="40">
        <f t="shared" si="11"/>
        <v>18271864</v>
      </c>
    </row>
    <row r="55" spans="1:38" s="8" customFormat="1" ht="18" customHeight="1" x14ac:dyDescent="0.25">
      <c r="A55" s="63"/>
      <c r="B55" s="59">
        <v>71956000</v>
      </c>
      <c r="C55" s="57" t="s">
        <v>10</v>
      </c>
      <c r="D55" s="57"/>
      <c r="E55" s="57"/>
      <c r="F55" s="34"/>
      <c r="G55" s="59"/>
      <c r="H55" s="38"/>
      <c r="I55" s="34"/>
      <c r="J55" s="47" t="s">
        <v>52</v>
      </c>
      <c r="K55" s="39">
        <v>21</v>
      </c>
      <c r="L55" s="45">
        <v>376877</v>
      </c>
      <c r="M55" s="45">
        <f t="shared" ref="M55:M57" si="22">L55</f>
        <v>376877</v>
      </c>
      <c r="N55" s="44"/>
      <c r="O55" s="54"/>
      <c r="P55" s="54"/>
      <c r="Q55" s="40">
        <f t="shared" si="11"/>
        <v>376877</v>
      </c>
    </row>
    <row r="56" spans="1:38" s="8" customFormat="1" ht="18" customHeight="1" x14ac:dyDescent="0.25">
      <c r="A56" s="63"/>
      <c r="B56" s="59">
        <v>71956000</v>
      </c>
      <c r="C56" s="57" t="s">
        <v>10</v>
      </c>
      <c r="D56" s="57"/>
      <c r="E56" s="57"/>
      <c r="F56" s="34"/>
      <c r="G56" s="59"/>
      <c r="H56" s="38"/>
      <c r="I56" s="34"/>
      <c r="J56" s="47" t="s">
        <v>53</v>
      </c>
      <c r="K56" s="49" t="s">
        <v>4</v>
      </c>
      <c r="L56" s="45">
        <v>17611053</v>
      </c>
      <c r="M56" s="45">
        <f t="shared" si="22"/>
        <v>17611053</v>
      </c>
      <c r="N56" s="44"/>
      <c r="O56" s="44"/>
      <c r="P56" s="44"/>
      <c r="Q56" s="40">
        <f t="shared" si="11"/>
        <v>17611053</v>
      </c>
    </row>
    <row r="57" spans="1:38" s="8" customFormat="1" ht="33.75" customHeight="1" x14ac:dyDescent="0.25">
      <c r="A57" s="63"/>
      <c r="B57" s="59">
        <v>71956000</v>
      </c>
      <c r="C57" s="57" t="s">
        <v>10</v>
      </c>
      <c r="D57" s="57"/>
      <c r="E57" s="57"/>
      <c r="F57" s="37"/>
      <c r="G57" s="59"/>
      <c r="H57" s="38"/>
      <c r="I57" s="34"/>
      <c r="J57" s="55" t="s">
        <v>90</v>
      </c>
      <c r="K57" s="50">
        <v>96</v>
      </c>
      <c r="L57" s="52">
        <v>20000</v>
      </c>
      <c r="M57" s="45">
        <f t="shared" si="22"/>
        <v>20000</v>
      </c>
      <c r="N57" s="52"/>
      <c r="O57" s="52"/>
      <c r="P57" s="52"/>
      <c r="Q57" s="40">
        <f t="shared" si="11"/>
        <v>20000</v>
      </c>
    </row>
    <row r="58" spans="1:38" s="13" customFormat="1" ht="48" customHeight="1" x14ac:dyDescent="0.3">
      <c r="A58" s="64"/>
      <c r="B58" s="59">
        <v>71956000</v>
      </c>
      <c r="C58" s="57" t="s">
        <v>10</v>
      </c>
      <c r="D58" s="57"/>
      <c r="E58" s="57"/>
      <c r="F58" s="53"/>
      <c r="G58" s="59"/>
      <c r="H58" s="38"/>
      <c r="I58" s="34"/>
      <c r="J58" s="55" t="s">
        <v>49</v>
      </c>
      <c r="K58" s="37">
        <v>20</v>
      </c>
      <c r="L58" s="52">
        <v>263934</v>
      </c>
      <c r="M58" s="45"/>
      <c r="N58" s="45"/>
      <c r="O58" s="45">
        <f>L58*0.95</f>
        <v>250737.3</v>
      </c>
      <c r="P58" s="40">
        <f>L58-O58</f>
        <v>13196.700000000012</v>
      </c>
      <c r="Q58" s="40">
        <f t="shared" si="11"/>
        <v>263934</v>
      </c>
      <c r="R58" s="8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7"/>
      <c r="AJ58" s="12"/>
      <c r="AK58" s="12"/>
      <c r="AL58" s="12"/>
    </row>
    <row r="59" spans="1:38" s="8" customFormat="1" ht="15.75" x14ac:dyDescent="0.25">
      <c r="A59" s="62">
        <v>14</v>
      </c>
      <c r="B59" s="59">
        <v>71956000</v>
      </c>
      <c r="C59" s="57" t="s">
        <v>10</v>
      </c>
      <c r="D59" s="57" t="s">
        <v>10</v>
      </c>
      <c r="E59" s="57" t="s">
        <v>97</v>
      </c>
      <c r="F59" s="34" t="s">
        <v>36</v>
      </c>
      <c r="G59" s="59" t="s">
        <v>25</v>
      </c>
      <c r="H59" s="38">
        <v>2066.8000000000002</v>
      </c>
      <c r="I59" s="34">
        <v>82</v>
      </c>
      <c r="J59" s="57" t="s">
        <v>48</v>
      </c>
      <c r="K59" s="37" t="s">
        <v>2</v>
      </c>
      <c r="L59" s="45">
        <f>L60+L61</f>
        <v>1844849</v>
      </c>
      <c r="M59" s="45">
        <f t="shared" ref="M59:P59" si="23">M60+M61</f>
        <v>1844849</v>
      </c>
      <c r="N59" s="45">
        <f t="shared" si="23"/>
        <v>0</v>
      </c>
      <c r="O59" s="45">
        <f t="shared" si="23"/>
        <v>0</v>
      </c>
      <c r="P59" s="45">
        <f t="shared" si="23"/>
        <v>0</v>
      </c>
      <c r="Q59" s="40">
        <f t="shared" si="11"/>
        <v>1844849</v>
      </c>
    </row>
    <row r="60" spans="1:38" s="8" customFormat="1" ht="18" customHeight="1" x14ac:dyDescent="0.25">
      <c r="A60" s="63"/>
      <c r="B60" s="59">
        <v>71956000</v>
      </c>
      <c r="C60" s="57" t="s">
        <v>10</v>
      </c>
      <c r="D60" s="57"/>
      <c r="E60" s="57"/>
      <c r="F60" s="34"/>
      <c r="G60" s="59"/>
      <c r="H60" s="38"/>
      <c r="I60" s="34"/>
      <c r="J60" s="47" t="s">
        <v>52</v>
      </c>
      <c r="K60" s="39">
        <v>21</v>
      </c>
      <c r="L60" s="45">
        <v>38653</v>
      </c>
      <c r="M60" s="45">
        <f t="shared" ref="M60:M61" si="24">L60</f>
        <v>38653</v>
      </c>
      <c r="N60" s="44"/>
      <c r="O60" s="54"/>
      <c r="P60" s="54"/>
      <c r="Q60" s="40">
        <f t="shared" si="11"/>
        <v>38653</v>
      </c>
    </row>
    <row r="61" spans="1:38" s="8" customFormat="1" ht="30.75" customHeight="1" x14ac:dyDescent="0.25">
      <c r="A61" s="64"/>
      <c r="B61" s="59">
        <v>71956000</v>
      </c>
      <c r="C61" s="57" t="s">
        <v>10</v>
      </c>
      <c r="D61" s="57"/>
      <c r="E61" s="57"/>
      <c r="F61" s="34"/>
      <c r="G61" s="59"/>
      <c r="H61" s="38"/>
      <c r="I61" s="34"/>
      <c r="J61" s="55" t="s">
        <v>51</v>
      </c>
      <c r="K61" s="49" t="s">
        <v>5</v>
      </c>
      <c r="L61" s="45">
        <v>1806196</v>
      </c>
      <c r="M61" s="45">
        <f t="shared" si="24"/>
        <v>1806196</v>
      </c>
      <c r="N61" s="44"/>
      <c r="O61" s="44"/>
      <c r="P61" s="44"/>
      <c r="Q61" s="40">
        <f t="shared" si="11"/>
        <v>1806196</v>
      </c>
    </row>
    <row r="62" spans="1:38" s="8" customFormat="1" ht="15.75" x14ac:dyDescent="0.25">
      <c r="A62" s="66">
        <v>15</v>
      </c>
      <c r="B62" s="59">
        <v>71956000</v>
      </c>
      <c r="C62" s="57" t="s">
        <v>10</v>
      </c>
      <c r="D62" s="57" t="s">
        <v>10</v>
      </c>
      <c r="E62" s="57" t="s">
        <v>97</v>
      </c>
      <c r="F62" s="34" t="s">
        <v>69</v>
      </c>
      <c r="G62" s="59" t="s">
        <v>25</v>
      </c>
      <c r="H62" s="38">
        <v>2075.1</v>
      </c>
      <c r="I62" s="34">
        <v>80</v>
      </c>
      <c r="J62" s="57" t="s">
        <v>48</v>
      </c>
      <c r="K62" s="37" t="s">
        <v>2</v>
      </c>
      <c r="L62" s="45">
        <f>L63+L64</f>
        <v>3203939</v>
      </c>
      <c r="M62" s="45">
        <f t="shared" ref="M62:P62" si="25">M63+M64</f>
        <v>3203939</v>
      </c>
      <c r="N62" s="45">
        <f t="shared" si="25"/>
        <v>0</v>
      </c>
      <c r="O62" s="45">
        <f t="shared" si="25"/>
        <v>0</v>
      </c>
      <c r="P62" s="45">
        <f t="shared" si="25"/>
        <v>0</v>
      </c>
      <c r="Q62" s="40">
        <f t="shared" si="11"/>
        <v>3203939</v>
      </c>
    </row>
    <row r="63" spans="1:38" s="8" customFormat="1" ht="18" customHeight="1" x14ac:dyDescent="0.25">
      <c r="A63" s="63"/>
      <c r="B63" s="59">
        <v>71956000</v>
      </c>
      <c r="C63" s="57" t="s">
        <v>10</v>
      </c>
      <c r="D63" s="57"/>
      <c r="E63" s="57"/>
      <c r="F63" s="34"/>
      <c r="G63" s="59"/>
      <c r="H63" s="38"/>
      <c r="I63" s="34"/>
      <c r="J63" s="47" t="s">
        <v>52</v>
      </c>
      <c r="K63" s="39">
        <v>21</v>
      </c>
      <c r="L63" s="45">
        <v>67128</v>
      </c>
      <c r="M63" s="45">
        <f t="shared" ref="M63:M64" si="26">L63</f>
        <v>67128</v>
      </c>
      <c r="N63" s="44"/>
      <c r="O63" s="54"/>
      <c r="P63" s="54"/>
      <c r="Q63" s="40">
        <f t="shared" si="11"/>
        <v>67128</v>
      </c>
    </row>
    <row r="64" spans="1:38" s="8" customFormat="1" ht="18" customHeight="1" x14ac:dyDescent="0.25">
      <c r="A64" s="64"/>
      <c r="B64" s="59">
        <v>71956000</v>
      </c>
      <c r="C64" s="57" t="s">
        <v>10</v>
      </c>
      <c r="D64" s="57"/>
      <c r="E64" s="57"/>
      <c r="F64" s="34"/>
      <c r="G64" s="59"/>
      <c r="H64" s="38"/>
      <c r="I64" s="34"/>
      <c r="J64" s="47" t="s">
        <v>50</v>
      </c>
      <c r="K64" s="39">
        <v>10</v>
      </c>
      <c r="L64" s="45">
        <v>3136811</v>
      </c>
      <c r="M64" s="45">
        <f t="shared" si="26"/>
        <v>3136811</v>
      </c>
      <c r="N64" s="44"/>
      <c r="O64" s="44"/>
      <c r="P64" s="44"/>
      <c r="Q64" s="40">
        <f t="shared" si="11"/>
        <v>3136811</v>
      </c>
    </row>
    <row r="65" spans="1:17" s="8" customFormat="1" ht="15.75" x14ac:dyDescent="0.25">
      <c r="A65" s="62">
        <v>16</v>
      </c>
      <c r="B65" s="59">
        <v>71956000</v>
      </c>
      <c r="C65" s="57" t="s">
        <v>10</v>
      </c>
      <c r="D65" s="57" t="s">
        <v>10</v>
      </c>
      <c r="E65" s="57" t="s">
        <v>7</v>
      </c>
      <c r="F65" s="34">
        <v>1</v>
      </c>
      <c r="G65" s="59" t="s">
        <v>25</v>
      </c>
      <c r="H65" s="38">
        <v>7041.3</v>
      </c>
      <c r="I65" s="34">
        <v>303</v>
      </c>
      <c r="J65" s="57" t="s">
        <v>48</v>
      </c>
      <c r="K65" s="37" t="s">
        <v>2</v>
      </c>
      <c r="L65" s="45">
        <f>L66+L67</f>
        <v>7989039</v>
      </c>
      <c r="M65" s="45">
        <f t="shared" ref="M65:P65" si="27">M66+M67</f>
        <v>7989039</v>
      </c>
      <c r="N65" s="45">
        <f t="shared" si="27"/>
        <v>0</v>
      </c>
      <c r="O65" s="45">
        <f t="shared" si="27"/>
        <v>0</v>
      </c>
      <c r="P65" s="45">
        <f t="shared" si="27"/>
        <v>0</v>
      </c>
      <c r="Q65" s="40">
        <f t="shared" si="11"/>
        <v>7989039</v>
      </c>
    </row>
    <row r="66" spans="1:17" s="8" customFormat="1" ht="18" customHeight="1" x14ac:dyDescent="0.25">
      <c r="A66" s="63"/>
      <c r="B66" s="59">
        <v>71956000</v>
      </c>
      <c r="C66" s="57" t="s">
        <v>10</v>
      </c>
      <c r="D66" s="57"/>
      <c r="E66" s="57"/>
      <c r="F66" s="34"/>
      <c r="G66" s="59"/>
      <c r="H66" s="38"/>
      <c r="I66" s="34"/>
      <c r="J66" s="47" t="s">
        <v>52</v>
      </c>
      <c r="K66" s="39" t="s">
        <v>0</v>
      </c>
      <c r="L66" s="45">
        <v>167384</v>
      </c>
      <c r="M66" s="45">
        <f t="shared" ref="M66:M67" si="28">L66</f>
        <v>167384</v>
      </c>
      <c r="N66" s="44"/>
      <c r="O66" s="54"/>
      <c r="P66" s="54"/>
      <c r="Q66" s="40">
        <f t="shared" si="11"/>
        <v>167384</v>
      </c>
    </row>
    <row r="67" spans="1:17" s="8" customFormat="1" ht="18" customHeight="1" x14ac:dyDescent="0.25">
      <c r="A67" s="64"/>
      <c r="B67" s="59">
        <v>71956000</v>
      </c>
      <c r="C67" s="57" t="s">
        <v>10</v>
      </c>
      <c r="D67" s="57"/>
      <c r="E67" s="57"/>
      <c r="F67" s="34"/>
      <c r="G67" s="59"/>
      <c r="H67" s="38"/>
      <c r="I67" s="34"/>
      <c r="J67" s="47" t="s">
        <v>50</v>
      </c>
      <c r="K67" s="39" t="s">
        <v>6</v>
      </c>
      <c r="L67" s="45">
        <v>7821655</v>
      </c>
      <c r="M67" s="45">
        <f t="shared" si="28"/>
        <v>7821655</v>
      </c>
      <c r="N67" s="44"/>
      <c r="O67" s="44"/>
      <c r="P67" s="44"/>
      <c r="Q67" s="40">
        <f t="shared" si="11"/>
        <v>7821655</v>
      </c>
    </row>
    <row r="68" spans="1:17" s="8" customFormat="1" ht="15.75" x14ac:dyDescent="0.25">
      <c r="A68" s="62">
        <v>17</v>
      </c>
      <c r="B68" s="59">
        <v>71956000</v>
      </c>
      <c r="C68" s="57" t="s">
        <v>10</v>
      </c>
      <c r="D68" s="57" t="s">
        <v>10</v>
      </c>
      <c r="E68" s="57" t="s">
        <v>7</v>
      </c>
      <c r="F68" s="34" t="s">
        <v>70</v>
      </c>
      <c r="G68" s="59" t="s">
        <v>25</v>
      </c>
      <c r="H68" s="38">
        <v>4644.1000000000004</v>
      </c>
      <c r="I68" s="34">
        <v>212</v>
      </c>
      <c r="J68" s="57" t="s">
        <v>48</v>
      </c>
      <c r="K68" s="37" t="s">
        <v>2</v>
      </c>
      <c r="L68" s="45">
        <f>L69+L70</f>
        <v>5301009</v>
      </c>
      <c r="M68" s="45">
        <f t="shared" ref="M68:P68" si="29">M69+M70</f>
        <v>5301009</v>
      </c>
      <c r="N68" s="45">
        <f t="shared" si="29"/>
        <v>0</v>
      </c>
      <c r="O68" s="45">
        <f t="shared" si="29"/>
        <v>0</v>
      </c>
      <c r="P68" s="45">
        <f t="shared" si="29"/>
        <v>0</v>
      </c>
      <c r="Q68" s="40">
        <f t="shared" si="11"/>
        <v>5301009</v>
      </c>
    </row>
    <row r="69" spans="1:17" s="8" customFormat="1" ht="18" customHeight="1" x14ac:dyDescent="0.25">
      <c r="A69" s="63"/>
      <c r="B69" s="59">
        <v>71956000</v>
      </c>
      <c r="C69" s="57" t="s">
        <v>10</v>
      </c>
      <c r="D69" s="57"/>
      <c r="E69" s="57"/>
      <c r="F69" s="34"/>
      <c r="G69" s="59"/>
      <c r="H69" s="38"/>
      <c r="I69" s="34"/>
      <c r="J69" s="47" t="s">
        <v>52</v>
      </c>
      <c r="K69" s="39" t="s">
        <v>0</v>
      </c>
      <c r="L69" s="45">
        <v>111065</v>
      </c>
      <c r="M69" s="45">
        <f t="shared" ref="M69:M70" si="30">L69</f>
        <v>111065</v>
      </c>
      <c r="N69" s="44"/>
      <c r="O69" s="54"/>
      <c r="P69" s="54"/>
      <c r="Q69" s="40">
        <f t="shared" si="11"/>
        <v>111065</v>
      </c>
    </row>
    <row r="70" spans="1:17" s="8" customFormat="1" ht="18" customHeight="1" x14ac:dyDescent="0.25">
      <c r="A70" s="64"/>
      <c r="B70" s="59">
        <v>71956000</v>
      </c>
      <c r="C70" s="57" t="s">
        <v>10</v>
      </c>
      <c r="D70" s="57"/>
      <c r="E70" s="57"/>
      <c r="F70" s="34"/>
      <c r="G70" s="59"/>
      <c r="H70" s="38"/>
      <c r="I70" s="34"/>
      <c r="J70" s="47" t="s">
        <v>50</v>
      </c>
      <c r="K70" s="39" t="s">
        <v>6</v>
      </c>
      <c r="L70" s="45">
        <v>5189944</v>
      </c>
      <c r="M70" s="45">
        <f t="shared" si="30"/>
        <v>5189944</v>
      </c>
      <c r="N70" s="44"/>
      <c r="O70" s="44"/>
      <c r="P70" s="44"/>
      <c r="Q70" s="40">
        <f t="shared" si="11"/>
        <v>5189944</v>
      </c>
    </row>
    <row r="71" spans="1:17" s="8" customFormat="1" ht="15.75" x14ac:dyDescent="0.25">
      <c r="A71" s="62">
        <v>18</v>
      </c>
      <c r="B71" s="59">
        <v>71956000</v>
      </c>
      <c r="C71" s="57" t="s">
        <v>10</v>
      </c>
      <c r="D71" s="57" t="s">
        <v>10</v>
      </c>
      <c r="E71" s="57" t="s">
        <v>7</v>
      </c>
      <c r="F71" s="34" t="s">
        <v>43</v>
      </c>
      <c r="G71" s="59" t="s">
        <v>25</v>
      </c>
      <c r="H71" s="38">
        <v>4928.5</v>
      </c>
      <c r="I71" s="34">
        <v>316</v>
      </c>
      <c r="J71" s="57" t="s">
        <v>48</v>
      </c>
      <c r="K71" s="37" t="s">
        <v>2</v>
      </c>
      <c r="L71" s="45">
        <f>L72+L73+L74</f>
        <v>9487912</v>
      </c>
      <c r="M71" s="45">
        <f t="shared" ref="M71:P71" si="31">M72+M73+M74</f>
        <v>9487912</v>
      </c>
      <c r="N71" s="45">
        <f t="shared" si="31"/>
        <v>0</v>
      </c>
      <c r="O71" s="45">
        <f t="shared" si="31"/>
        <v>0</v>
      </c>
      <c r="P71" s="45">
        <f t="shared" si="31"/>
        <v>0</v>
      </c>
      <c r="Q71" s="40">
        <f t="shared" si="11"/>
        <v>9487912</v>
      </c>
    </row>
    <row r="72" spans="1:17" s="8" customFormat="1" ht="18" customHeight="1" x14ac:dyDescent="0.25">
      <c r="A72" s="63"/>
      <c r="B72" s="59">
        <v>71956000</v>
      </c>
      <c r="C72" s="57" t="s">
        <v>10</v>
      </c>
      <c r="D72" s="57"/>
      <c r="E72" s="57"/>
      <c r="F72" s="34"/>
      <c r="G72" s="59"/>
      <c r="H72" s="38"/>
      <c r="I72" s="34"/>
      <c r="J72" s="47" t="s">
        <v>52</v>
      </c>
      <c r="K72" s="39" t="s">
        <v>0</v>
      </c>
      <c r="L72" s="45">
        <v>198788</v>
      </c>
      <c r="M72" s="45">
        <f t="shared" ref="M72:M74" si="32">L72</f>
        <v>198788</v>
      </c>
      <c r="N72" s="44"/>
      <c r="O72" s="54"/>
      <c r="P72" s="54"/>
      <c r="Q72" s="40">
        <f t="shared" si="11"/>
        <v>198788</v>
      </c>
    </row>
    <row r="73" spans="1:17" s="8" customFormat="1" ht="18" customHeight="1" x14ac:dyDescent="0.25">
      <c r="A73" s="63"/>
      <c r="B73" s="59">
        <v>71956000</v>
      </c>
      <c r="C73" s="57" t="s">
        <v>10</v>
      </c>
      <c r="D73" s="57"/>
      <c r="E73" s="57"/>
      <c r="F73" s="34"/>
      <c r="G73" s="59"/>
      <c r="H73" s="38"/>
      <c r="I73" s="34"/>
      <c r="J73" s="47" t="s">
        <v>53</v>
      </c>
      <c r="K73" s="39" t="s">
        <v>4</v>
      </c>
      <c r="L73" s="45">
        <v>3909643</v>
      </c>
      <c r="M73" s="45">
        <f t="shared" si="32"/>
        <v>3909643</v>
      </c>
      <c r="N73" s="44"/>
      <c r="O73" s="44"/>
      <c r="P73" s="44"/>
      <c r="Q73" s="40">
        <f t="shared" si="11"/>
        <v>3909643</v>
      </c>
    </row>
    <row r="74" spans="1:17" s="8" customFormat="1" ht="18" customHeight="1" x14ac:dyDescent="0.25">
      <c r="A74" s="64"/>
      <c r="B74" s="59">
        <v>71956000</v>
      </c>
      <c r="C74" s="57" t="s">
        <v>10</v>
      </c>
      <c r="D74" s="57"/>
      <c r="E74" s="57"/>
      <c r="F74" s="34"/>
      <c r="G74" s="59"/>
      <c r="H74" s="38"/>
      <c r="I74" s="34"/>
      <c r="J74" s="47" t="s">
        <v>50</v>
      </c>
      <c r="K74" s="39" t="s">
        <v>6</v>
      </c>
      <c r="L74" s="45">
        <v>5379481</v>
      </c>
      <c r="M74" s="45">
        <f t="shared" si="32"/>
        <v>5379481</v>
      </c>
      <c r="N74" s="44"/>
      <c r="O74" s="44"/>
      <c r="P74" s="44"/>
      <c r="Q74" s="40">
        <f t="shared" si="11"/>
        <v>5379481</v>
      </c>
    </row>
    <row r="75" spans="1:17" s="8" customFormat="1" ht="15.75" x14ac:dyDescent="0.25">
      <c r="A75" s="62">
        <v>19</v>
      </c>
      <c r="B75" s="59">
        <v>71956000</v>
      </c>
      <c r="C75" s="57" t="s">
        <v>10</v>
      </c>
      <c r="D75" s="57" t="s">
        <v>10</v>
      </c>
      <c r="E75" s="57" t="s">
        <v>7</v>
      </c>
      <c r="F75" s="34" t="s">
        <v>57</v>
      </c>
      <c r="G75" s="59" t="s">
        <v>25</v>
      </c>
      <c r="H75" s="38">
        <v>4510.3999999999996</v>
      </c>
      <c r="I75" s="34">
        <v>151</v>
      </c>
      <c r="J75" s="57" t="s">
        <v>48</v>
      </c>
      <c r="K75" s="37" t="s">
        <v>2</v>
      </c>
      <c r="L75" s="45">
        <f>L76+L77</f>
        <v>5487018</v>
      </c>
      <c r="M75" s="45">
        <f t="shared" ref="M75:P75" si="33">M76+M77</f>
        <v>5487018</v>
      </c>
      <c r="N75" s="45">
        <f t="shared" si="33"/>
        <v>0</v>
      </c>
      <c r="O75" s="45">
        <f t="shared" si="33"/>
        <v>0</v>
      </c>
      <c r="P75" s="45">
        <f t="shared" si="33"/>
        <v>0</v>
      </c>
      <c r="Q75" s="40">
        <f t="shared" si="11"/>
        <v>5487018</v>
      </c>
    </row>
    <row r="76" spans="1:17" s="8" customFormat="1" ht="18" customHeight="1" x14ac:dyDescent="0.25">
      <c r="A76" s="63"/>
      <c r="B76" s="59">
        <v>71956000</v>
      </c>
      <c r="C76" s="57" t="s">
        <v>10</v>
      </c>
      <c r="D76" s="57"/>
      <c r="E76" s="57"/>
      <c r="F76" s="34"/>
      <c r="G76" s="59"/>
      <c r="H76" s="38"/>
      <c r="I76" s="34"/>
      <c r="J76" s="47" t="s">
        <v>52</v>
      </c>
      <c r="K76" s="39" t="s">
        <v>0</v>
      </c>
      <c r="L76" s="45">
        <v>114962</v>
      </c>
      <c r="M76" s="45">
        <f t="shared" ref="M76:M77" si="34">L76</f>
        <v>114962</v>
      </c>
      <c r="N76" s="44"/>
      <c r="O76" s="54"/>
      <c r="P76" s="54"/>
      <c r="Q76" s="40">
        <f t="shared" si="11"/>
        <v>114962</v>
      </c>
    </row>
    <row r="77" spans="1:17" s="8" customFormat="1" ht="18" customHeight="1" x14ac:dyDescent="0.25">
      <c r="A77" s="64"/>
      <c r="B77" s="59">
        <v>71956000</v>
      </c>
      <c r="C77" s="57" t="s">
        <v>10</v>
      </c>
      <c r="D77" s="57"/>
      <c r="E77" s="57"/>
      <c r="F77" s="34"/>
      <c r="G77" s="59"/>
      <c r="H77" s="38"/>
      <c r="I77" s="34"/>
      <c r="J77" s="47" t="s">
        <v>53</v>
      </c>
      <c r="K77" s="39" t="s">
        <v>4</v>
      </c>
      <c r="L77" s="45">
        <v>5372056</v>
      </c>
      <c r="M77" s="45">
        <f t="shared" si="34"/>
        <v>5372056</v>
      </c>
      <c r="N77" s="44"/>
      <c r="O77" s="44"/>
      <c r="P77" s="44"/>
      <c r="Q77" s="40">
        <f t="shared" si="11"/>
        <v>5372056</v>
      </c>
    </row>
    <row r="78" spans="1:17" s="8" customFormat="1" ht="15.75" x14ac:dyDescent="0.25">
      <c r="A78" s="63">
        <v>20</v>
      </c>
      <c r="B78" s="59">
        <v>71956000</v>
      </c>
      <c r="C78" s="57" t="s">
        <v>10</v>
      </c>
      <c r="D78" s="57" t="s">
        <v>10</v>
      </c>
      <c r="E78" s="57" t="s">
        <v>7</v>
      </c>
      <c r="F78" s="34" t="s">
        <v>58</v>
      </c>
      <c r="G78" s="59" t="s">
        <v>25</v>
      </c>
      <c r="H78" s="38">
        <v>4408.1000000000004</v>
      </c>
      <c r="I78" s="34">
        <v>169</v>
      </c>
      <c r="J78" s="57" t="s">
        <v>48</v>
      </c>
      <c r="K78" s="37" t="s">
        <v>2</v>
      </c>
      <c r="L78" s="45">
        <f>L79+L80</f>
        <v>5487044</v>
      </c>
      <c r="M78" s="45">
        <f t="shared" ref="M78:P78" si="35">M79+M80</f>
        <v>5487044</v>
      </c>
      <c r="N78" s="45">
        <f t="shared" si="35"/>
        <v>0</v>
      </c>
      <c r="O78" s="45">
        <f t="shared" si="35"/>
        <v>0</v>
      </c>
      <c r="P78" s="45">
        <f t="shared" si="35"/>
        <v>0</v>
      </c>
      <c r="Q78" s="40">
        <f t="shared" si="11"/>
        <v>5487044</v>
      </c>
    </row>
    <row r="79" spans="1:17" s="8" customFormat="1" ht="18" customHeight="1" x14ac:dyDescent="0.25">
      <c r="A79" s="63"/>
      <c r="B79" s="59">
        <v>71956000</v>
      </c>
      <c r="C79" s="57" t="s">
        <v>10</v>
      </c>
      <c r="D79" s="57"/>
      <c r="E79" s="57"/>
      <c r="F79" s="34"/>
      <c r="G79" s="59"/>
      <c r="H79" s="38"/>
      <c r="I79" s="34"/>
      <c r="J79" s="47" t="s">
        <v>52</v>
      </c>
      <c r="K79" s="39" t="s">
        <v>0</v>
      </c>
      <c r="L79" s="45">
        <v>114963</v>
      </c>
      <c r="M79" s="45">
        <f t="shared" ref="M79:M80" si="36">L79</f>
        <v>114963</v>
      </c>
      <c r="N79" s="44"/>
      <c r="O79" s="54"/>
      <c r="P79" s="54"/>
      <c r="Q79" s="40">
        <f t="shared" si="11"/>
        <v>114963</v>
      </c>
    </row>
    <row r="80" spans="1:17" s="8" customFormat="1" ht="18" customHeight="1" x14ac:dyDescent="0.25">
      <c r="A80" s="64"/>
      <c r="B80" s="59">
        <v>71956000</v>
      </c>
      <c r="C80" s="57" t="s">
        <v>10</v>
      </c>
      <c r="D80" s="57"/>
      <c r="E80" s="57"/>
      <c r="F80" s="34"/>
      <c r="G80" s="59"/>
      <c r="H80" s="38"/>
      <c r="I80" s="34"/>
      <c r="J80" s="47" t="s">
        <v>53</v>
      </c>
      <c r="K80" s="39" t="s">
        <v>4</v>
      </c>
      <c r="L80" s="45">
        <v>5372081</v>
      </c>
      <c r="M80" s="45">
        <f t="shared" si="36"/>
        <v>5372081</v>
      </c>
      <c r="N80" s="44"/>
      <c r="O80" s="44"/>
      <c r="P80" s="44"/>
      <c r="Q80" s="40">
        <f t="shared" si="11"/>
        <v>5372081</v>
      </c>
    </row>
    <row r="81" spans="1:17" s="8" customFormat="1" ht="31.5" x14ac:dyDescent="0.25">
      <c r="A81" s="62">
        <v>21</v>
      </c>
      <c r="B81" s="59">
        <v>71956000</v>
      </c>
      <c r="C81" s="57" t="s">
        <v>10</v>
      </c>
      <c r="D81" s="57" t="s">
        <v>10</v>
      </c>
      <c r="E81" s="57" t="s">
        <v>95</v>
      </c>
      <c r="F81" s="34">
        <v>13</v>
      </c>
      <c r="G81" s="59" t="s">
        <v>25</v>
      </c>
      <c r="H81" s="38">
        <v>5140.5</v>
      </c>
      <c r="I81" s="34">
        <v>225</v>
      </c>
      <c r="J81" s="57" t="s">
        <v>48</v>
      </c>
      <c r="K81" s="37" t="s">
        <v>2</v>
      </c>
      <c r="L81" s="45">
        <f>L82+L83+L84</f>
        <v>10110633</v>
      </c>
      <c r="M81" s="45">
        <f t="shared" ref="M81:P81" si="37">M82+M83+M84</f>
        <v>10110633</v>
      </c>
      <c r="N81" s="45">
        <f t="shared" si="37"/>
        <v>0</v>
      </c>
      <c r="O81" s="45">
        <f t="shared" si="37"/>
        <v>0</v>
      </c>
      <c r="P81" s="45">
        <f t="shared" si="37"/>
        <v>0</v>
      </c>
      <c r="Q81" s="40">
        <f t="shared" si="11"/>
        <v>10110633</v>
      </c>
    </row>
    <row r="82" spans="1:17" s="8" customFormat="1" ht="18" customHeight="1" x14ac:dyDescent="0.25">
      <c r="A82" s="63"/>
      <c r="B82" s="59">
        <v>71956000</v>
      </c>
      <c r="C82" s="57" t="s">
        <v>10</v>
      </c>
      <c r="D82" s="57"/>
      <c r="E82" s="57"/>
      <c r="F82" s="34"/>
      <c r="G82" s="59"/>
      <c r="H82" s="38"/>
      <c r="I82" s="34"/>
      <c r="J82" s="47" t="s">
        <v>52</v>
      </c>
      <c r="K82" s="39">
        <v>21</v>
      </c>
      <c r="L82" s="45">
        <v>211835</v>
      </c>
      <c r="M82" s="45">
        <f t="shared" ref="M82:M84" si="38">L82</f>
        <v>211835</v>
      </c>
      <c r="N82" s="44"/>
      <c r="O82" s="54"/>
      <c r="P82" s="54"/>
      <c r="Q82" s="40">
        <f t="shared" si="11"/>
        <v>211835</v>
      </c>
    </row>
    <row r="83" spans="1:17" s="8" customFormat="1" ht="18" customHeight="1" x14ac:dyDescent="0.25">
      <c r="A83" s="63"/>
      <c r="B83" s="59">
        <v>71956000</v>
      </c>
      <c r="C83" s="57" t="s">
        <v>10</v>
      </c>
      <c r="D83" s="57"/>
      <c r="E83" s="57"/>
      <c r="F83" s="34"/>
      <c r="G83" s="59"/>
      <c r="H83" s="38"/>
      <c r="I83" s="34"/>
      <c r="J83" s="47" t="s">
        <v>53</v>
      </c>
      <c r="K83" s="49" t="s">
        <v>4</v>
      </c>
      <c r="L83" s="45">
        <v>3320873</v>
      </c>
      <c r="M83" s="45">
        <f t="shared" si="38"/>
        <v>3320873</v>
      </c>
      <c r="N83" s="44"/>
      <c r="O83" s="44"/>
      <c r="P83" s="44"/>
      <c r="Q83" s="40">
        <f t="shared" si="11"/>
        <v>3320873</v>
      </c>
    </row>
    <row r="84" spans="1:17" s="8" customFormat="1" ht="18" customHeight="1" x14ac:dyDescent="0.25">
      <c r="A84" s="64"/>
      <c r="B84" s="59">
        <v>71956000</v>
      </c>
      <c r="C84" s="57" t="s">
        <v>10</v>
      </c>
      <c r="D84" s="57"/>
      <c r="E84" s="57"/>
      <c r="F84" s="34"/>
      <c r="G84" s="59"/>
      <c r="H84" s="38"/>
      <c r="I84" s="34"/>
      <c r="J84" s="47" t="s">
        <v>50</v>
      </c>
      <c r="K84" s="39">
        <v>10</v>
      </c>
      <c r="L84" s="45">
        <v>6577925</v>
      </c>
      <c r="M84" s="45">
        <f t="shared" si="38"/>
        <v>6577925</v>
      </c>
      <c r="N84" s="44"/>
      <c r="O84" s="44"/>
      <c r="P84" s="44"/>
      <c r="Q84" s="40">
        <f t="shared" si="11"/>
        <v>6577925</v>
      </c>
    </row>
    <row r="85" spans="1:17" s="8" customFormat="1" ht="15.75" x14ac:dyDescent="0.25">
      <c r="A85" s="63">
        <v>22</v>
      </c>
      <c r="B85" s="59">
        <v>71956000</v>
      </c>
      <c r="C85" s="57" t="s">
        <v>10</v>
      </c>
      <c r="D85" s="57" t="s">
        <v>10</v>
      </c>
      <c r="E85" s="57" t="s">
        <v>29</v>
      </c>
      <c r="F85" s="34">
        <v>2</v>
      </c>
      <c r="G85" s="59" t="s">
        <v>25</v>
      </c>
      <c r="H85" s="38">
        <v>5541.2</v>
      </c>
      <c r="I85" s="34">
        <v>258</v>
      </c>
      <c r="J85" s="57" t="s">
        <v>48</v>
      </c>
      <c r="K85" s="37" t="s">
        <v>2</v>
      </c>
      <c r="L85" s="45">
        <f>L86+L87+L88+L89+L90+L91</f>
        <v>32493559</v>
      </c>
      <c r="M85" s="45">
        <f t="shared" ref="M85:P85" si="39">M86+M87+M88+M89+M90+M91</f>
        <v>32493559</v>
      </c>
      <c r="N85" s="45">
        <f t="shared" si="39"/>
        <v>0</v>
      </c>
      <c r="O85" s="45">
        <f t="shared" si="39"/>
        <v>0</v>
      </c>
      <c r="P85" s="45">
        <f t="shared" si="39"/>
        <v>0</v>
      </c>
      <c r="Q85" s="40">
        <f t="shared" si="11"/>
        <v>32493559</v>
      </c>
    </row>
    <row r="86" spans="1:17" s="8" customFormat="1" ht="18" customHeight="1" x14ac:dyDescent="0.25">
      <c r="A86" s="63"/>
      <c r="B86" s="59">
        <v>71956000</v>
      </c>
      <c r="C86" s="57" t="s">
        <v>10</v>
      </c>
      <c r="D86" s="57"/>
      <c r="E86" s="57"/>
      <c r="F86" s="34"/>
      <c r="G86" s="59"/>
      <c r="H86" s="38"/>
      <c r="I86" s="34"/>
      <c r="J86" s="47" t="s">
        <v>52</v>
      </c>
      <c r="K86" s="39" t="s">
        <v>0</v>
      </c>
      <c r="L86" s="45">
        <v>680794</v>
      </c>
      <c r="M86" s="45">
        <f t="shared" ref="M86:M91" si="40">L86</f>
        <v>680794</v>
      </c>
      <c r="N86" s="44"/>
      <c r="O86" s="54"/>
      <c r="P86" s="54"/>
      <c r="Q86" s="40">
        <f t="shared" si="11"/>
        <v>680794</v>
      </c>
    </row>
    <row r="87" spans="1:17" s="8" customFormat="1" ht="18" customHeight="1" x14ac:dyDescent="0.25">
      <c r="A87" s="63"/>
      <c r="B87" s="59">
        <v>71956000</v>
      </c>
      <c r="C87" s="57" t="s">
        <v>10</v>
      </c>
      <c r="D87" s="57"/>
      <c r="E87" s="57"/>
      <c r="F87" s="34"/>
      <c r="G87" s="59"/>
      <c r="H87" s="38"/>
      <c r="I87" s="34"/>
      <c r="J87" s="47" t="s">
        <v>50</v>
      </c>
      <c r="K87" s="39">
        <v>10</v>
      </c>
      <c r="L87" s="45">
        <v>10661766</v>
      </c>
      <c r="M87" s="45">
        <f t="shared" si="40"/>
        <v>10661766</v>
      </c>
      <c r="N87" s="44"/>
      <c r="O87" s="44"/>
      <c r="P87" s="44"/>
      <c r="Q87" s="40">
        <f t="shared" ref="Q87:Q123" si="41">M87+N87+O87+P87</f>
        <v>10661766</v>
      </c>
    </row>
    <row r="88" spans="1:17" s="8" customFormat="1" ht="18" customHeight="1" x14ac:dyDescent="0.25">
      <c r="A88" s="63"/>
      <c r="B88" s="59">
        <v>71956000</v>
      </c>
      <c r="C88" s="57" t="s">
        <v>10</v>
      </c>
      <c r="D88" s="57"/>
      <c r="E88" s="57"/>
      <c r="F88" s="34"/>
      <c r="G88" s="59"/>
      <c r="H88" s="38"/>
      <c r="I88" s="34"/>
      <c r="J88" s="47" t="s">
        <v>53</v>
      </c>
      <c r="K88" s="39" t="s">
        <v>4</v>
      </c>
      <c r="L88" s="45">
        <v>6639009</v>
      </c>
      <c r="M88" s="45">
        <f t="shared" si="40"/>
        <v>6639009</v>
      </c>
      <c r="N88" s="44"/>
      <c r="O88" s="44"/>
      <c r="P88" s="44"/>
      <c r="Q88" s="40">
        <f t="shared" si="41"/>
        <v>6639009</v>
      </c>
    </row>
    <row r="89" spans="1:17" s="8" customFormat="1" ht="30.75" customHeight="1" x14ac:dyDescent="0.25">
      <c r="A89" s="63"/>
      <c r="B89" s="59">
        <v>71956000</v>
      </c>
      <c r="C89" s="57" t="s">
        <v>10</v>
      </c>
      <c r="D89" s="57"/>
      <c r="E89" s="57"/>
      <c r="F89" s="34"/>
      <c r="G89" s="59"/>
      <c r="H89" s="38"/>
      <c r="I89" s="34"/>
      <c r="J89" s="47" t="s">
        <v>51</v>
      </c>
      <c r="K89" s="39" t="s">
        <v>5</v>
      </c>
      <c r="L89" s="45">
        <v>5987990</v>
      </c>
      <c r="M89" s="45">
        <f t="shared" si="40"/>
        <v>5987990</v>
      </c>
      <c r="N89" s="44"/>
      <c r="O89" s="44"/>
      <c r="P89" s="44"/>
      <c r="Q89" s="40">
        <f t="shared" si="41"/>
        <v>5987990</v>
      </c>
    </row>
    <row r="90" spans="1:17" s="8" customFormat="1" ht="31.5" customHeight="1" x14ac:dyDescent="0.25">
      <c r="A90" s="63"/>
      <c r="B90" s="59">
        <v>71956000</v>
      </c>
      <c r="C90" s="57" t="s">
        <v>10</v>
      </c>
      <c r="D90" s="57"/>
      <c r="E90" s="57"/>
      <c r="F90" s="34"/>
      <c r="G90" s="59"/>
      <c r="H90" s="38"/>
      <c r="I90" s="34"/>
      <c r="J90" s="47" t="s">
        <v>55</v>
      </c>
      <c r="K90" s="37" t="s">
        <v>3</v>
      </c>
      <c r="L90" s="45">
        <v>7090474</v>
      </c>
      <c r="M90" s="45">
        <f t="shared" si="40"/>
        <v>7090474</v>
      </c>
      <c r="N90" s="44"/>
      <c r="O90" s="44"/>
      <c r="P90" s="44"/>
      <c r="Q90" s="40">
        <f t="shared" si="41"/>
        <v>7090474</v>
      </c>
    </row>
    <row r="91" spans="1:17" s="8" customFormat="1" ht="31.5" customHeight="1" x14ac:dyDescent="0.25">
      <c r="A91" s="64"/>
      <c r="B91" s="59">
        <v>71956000</v>
      </c>
      <c r="C91" s="57" t="s">
        <v>10</v>
      </c>
      <c r="D91" s="57"/>
      <c r="E91" s="57"/>
      <c r="F91" s="34"/>
      <c r="G91" s="59"/>
      <c r="H91" s="38"/>
      <c r="I91" s="34"/>
      <c r="J91" s="47" t="s">
        <v>54</v>
      </c>
      <c r="K91" s="39" t="s">
        <v>1</v>
      </c>
      <c r="L91" s="45">
        <v>1433526</v>
      </c>
      <c r="M91" s="45">
        <f t="shared" si="40"/>
        <v>1433526</v>
      </c>
      <c r="N91" s="44"/>
      <c r="O91" s="44"/>
      <c r="P91" s="44"/>
      <c r="Q91" s="40">
        <f t="shared" si="41"/>
        <v>1433526</v>
      </c>
    </row>
    <row r="92" spans="1:17" s="8" customFormat="1" ht="15.75" x14ac:dyDescent="0.25">
      <c r="A92" s="67">
        <v>23</v>
      </c>
      <c r="B92" s="48">
        <v>71956000</v>
      </c>
      <c r="C92" s="57" t="s">
        <v>10</v>
      </c>
      <c r="D92" s="57" t="s">
        <v>10</v>
      </c>
      <c r="E92" s="57" t="s">
        <v>29</v>
      </c>
      <c r="F92" s="34" t="s">
        <v>71</v>
      </c>
      <c r="G92" s="59" t="s">
        <v>25</v>
      </c>
      <c r="H92" s="38">
        <v>1874.8</v>
      </c>
      <c r="I92" s="34">
        <v>69</v>
      </c>
      <c r="J92" s="57" t="s">
        <v>48</v>
      </c>
      <c r="K92" s="37" t="s">
        <v>2</v>
      </c>
      <c r="L92" s="45">
        <f>L93+L94+L95+L96+L97+L98</f>
        <v>13623893</v>
      </c>
      <c r="M92" s="45">
        <f>M93+M94+M95+M96+M97+M98</f>
        <v>13623893</v>
      </c>
      <c r="N92" s="45">
        <f t="shared" ref="N92:P92" si="42">N93+N94+N95+N96+N97</f>
        <v>0</v>
      </c>
      <c r="O92" s="45">
        <f t="shared" si="42"/>
        <v>0</v>
      </c>
      <c r="P92" s="45">
        <f t="shared" si="42"/>
        <v>0</v>
      </c>
      <c r="Q92" s="40">
        <f t="shared" si="41"/>
        <v>13623893</v>
      </c>
    </row>
    <row r="93" spans="1:17" s="8" customFormat="1" ht="18" customHeight="1" x14ac:dyDescent="0.25">
      <c r="A93" s="68"/>
      <c r="B93" s="48">
        <v>71956000</v>
      </c>
      <c r="C93" s="57" t="s">
        <v>10</v>
      </c>
      <c r="D93" s="57"/>
      <c r="E93" s="57"/>
      <c r="F93" s="34"/>
      <c r="G93" s="59"/>
      <c r="H93" s="38"/>
      <c r="I93" s="34"/>
      <c r="J93" s="47" t="s">
        <v>52</v>
      </c>
      <c r="K93" s="39" t="s">
        <v>0</v>
      </c>
      <c r="L93" s="45">
        <v>285443</v>
      </c>
      <c r="M93" s="45">
        <f t="shared" ref="M93:M98" si="43">L93</f>
        <v>285443</v>
      </c>
      <c r="N93" s="44"/>
      <c r="O93" s="54"/>
      <c r="P93" s="54"/>
      <c r="Q93" s="40">
        <f t="shared" si="41"/>
        <v>285443</v>
      </c>
    </row>
    <row r="94" spans="1:17" s="8" customFormat="1" ht="18" customHeight="1" x14ac:dyDescent="0.25">
      <c r="A94" s="68"/>
      <c r="B94" s="48">
        <v>71956000</v>
      </c>
      <c r="C94" s="57" t="s">
        <v>10</v>
      </c>
      <c r="D94" s="57"/>
      <c r="E94" s="57"/>
      <c r="F94" s="34"/>
      <c r="G94" s="59"/>
      <c r="H94" s="38"/>
      <c r="I94" s="34"/>
      <c r="J94" s="47" t="s">
        <v>50</v>
      </c>
      <c r="K94" s="39">
        <v>10</v>
      </c>
      <c r="L94" s="45">
        <v>4159201</v>
      </c>
      <c r="M94" s="45">
        <f t="shared" si="43"/>
        <v>4159201</v>
      </c>
      <c r="N94" s="44"/>
      <c r="O94" s="44"/>
      <c r="P94" s="44"/>
      <c r="Q94" s="40">
        <f t="shared" si="41"/>
        <v>4159201</v>
      </c>
    </row>
    <row r="95" spans="1:17" s="8" customFormat="1" ht="18" customHeight="1" x14ac:dyDescent="0.25">
      <c r="A95" s="68"/>
      <c r="B95" s="48">
        <v>71956000</v>
      </c>
      <c r="C95" s="57" t="s">
        <v>10</v>
      </c>
      <c r="D95" s="57"/>
      <c r="E95" s="57"/>
      <c r="F95" s="34"/>
      <c r="G95" s="59"/>
      <c r="H95" s="38"/>
      <c r="I95" s="34"/>
      <c r="J95" s="47" t="s">
        <v>53</v>
      </c>
      <c r="K95" s="39" t="s">
        <v>4</v>
      </c>
      <c r="L95" s="45">
        <v>2537242</v>
      </c>
      <c r="M95" s="45">
        <f t="shared" si="43"/>
        <v>2537242</v>
      </c>
      <c r="N95" s="44"/>
      <c r="O95" s="44"/>
      <c r="P95" s="44"/>
      <c r="Q95" s="40">
        <f t="shared" si="41"/>
        <v>2537242</v>
      </c>
    </row>
    <row r="96" spans="1:17" s="8" customFormat="1" ht="30.75" customHeight="1" x14ac:dyDescent="0.25">
      <c r="A96" s="68"/>
      <c r="B96" s="48">
        <v>71956000</v>
      </c>
      <c r="C96" s="57" t="s">
        <v>10</v>
      </c>
      <c r="D96" s="57"/>
      <c r="E96" s="57"/>
      <c r="F96" s="34"/>
      <c r="G96" s="59"/>
      <c r="H96" s="38"/>
      <c r="I96" s="34"/>
      <c r="J96" s="47" t="s">
        <v>51</v>
      </c>
      <c r="K96" s="39" t="s">
        <v>5</v>
      </c>
      <c r="L96" s="45">
        <v>1672438</v>
      </c>
      <c r="M96" s="45">
        <f t="shared" si="43"/>
        <v>1672438</v>
      </c>
      <c r="N96" s="44"/>
      <c r="O96" s="44"/>
      <c r="P96" s="44"/>
      <c r="Q96" s="40">
        <f t="shared" si="41"/>
        <v>1672438</v>
      </c>
    </row>
    <row r="97" spans="1:17" s="8" customFormat="1" ht="31.5" customHeight="1" x14ac:dyDescent="0.25">
      <c r="A97" s="68"/>
      <c r="B97" s="48">
        <v>71956000</v>
      </c>
      <c r="C97" s="57" t="s">
        <v>10</v>
      </c>
      <c r="D97" s="57"/>
      <c r="E97" s="57"/>
      <c r="F97" s="34"/>
      <c r="G97" s="59"/>
      <c r="H97" s="38"/>
      <c r="I97" s="34"/>
      <c r="J97" s="47" t="s">
        <v>55</v>
      </c>
      <c r="K97" s="37" t="s">
        <v>3</v>
      </c>
      <c r="L97" s="45">
        <v>4501129</v>
      </c>
      <c r="M97" s="45">
        <f t="shared" si="43"/>
        <v>4501129</v>
      </c>
      <c r="N97" s="44"/>
      <c r="O97" s="44"/>
      <c r="P97" s="44"/>
      <c r="Q97" s="40">
        <f t="shared" si="41"/>
        <v>4501129</v>
      </c>
    </row>
    <row r="98" spans="1:17" s="56" customFormat="1" ht="31.5" customHeight="1" x14ac:dyDescent="0.25">
      <c r="A98" s="69"/>
      <c r="B98" s="48">
        <v>71956000</v>
      </c>
      <c r="C98" s="57" t="s">
        <v>10</v>
      </c>
      <c r="D98" s="57"/>
      <c r="E98" s="57"/>
      <c r="F98" s="34"/>
      <c r="G98" s="59"/>
      <c r="H98" s="38"/>
      <c r="I98" s="34"/>
      <c r="J98" s="47" t="s">
        <v>54</v>
      </c>
      <c r="K98" s="39" t="s">
        <v>1</v>
      </c>
      <c r="L98" s="45">
        <v>468440</v>
      </c>
      <c r="M98" s="45">
        <f t="shared" si="43"/>
        <v>468440</v>
      </c>
      <c r="N98" s="44"/>
      <c r="O98" s="44"/>
      <c r="P98" s="44"/>
      <c r="Q98" s="40">
        <f t="shared" ref="Q98" si="44">M98+N98+O98+P98</f>
        <v>468440</v>
      </c>
    </row>
    <row r="99" spans="1:17" s="8" customFormat="1" ht="15.75" x14ac:dyDescent="0.25">
      <c r="A99" s="68">
        <v>24</v>
      </c>
      <c r="B99" s="59">
        <v>71956000</v>
      </c>
      <c r="C99" s="57" t="s">
        <v>10</v>
      </c>
      <c r="D99" s="57" t="s">
        <v>10</v>
      </c>
      <c r="E99" s="57" t="s">
        <v>56</v>
      </c>
      <c r="F99" s="34" t="s">
        <v>72</v>
      </c>
      <c r="G99" s="59" t="s">
        <v>25</v>
      </c>
      <c r="H99" s="38">
        <v>1887</v>
      </c>
      <c r="I99" s="34">
        <v>65</v>
      </c>
      <c r="J99" s="57" t="s">
        <v>48</v>
      </c>
      <c r="K99" s="37" t="s">
        <v>2</v>
      </c>
      <c r="L99" s="45">
        <f>L100+L101+L102+L103+L104</f>
        <v>5647727</v>
      </c>
      <c r="M99" s="45">
        <f>M100+M101+M102+M103+M104</f>
        <v>5647727</v>
      </c>
      <c r="N99" s="45">
        <f>N100+N101+N102+N103+N104</f>
        <v>0</v>
      </c>
      <c r="O99" s="45">
        <f>O100+O101+O102+O103+O104</f>
        <v>0</v>
      </c>
      <c r="P99" s="45">
        <f>P100+P101+P102+P103+P104</f>
        <v>0</v>
      </c>
      <c r="Q99" s="40">
        <f t="shared" si="41"/>
        <v>5647727</v>
      </c>
    </row>
    <row r="100" spans="1:17" s="8" customFormat="1" ht="18" customHeight="1" x14ac:dyDescent="0.25">
      <c r="A100" s="63"/>
      <c r="B100" s="59">
        <v>71956000</v>
      </c>
      <c r="C100" s="57" t="s">
        <v>10</v>
      </c>
      <c r="D100" s="57"/>
      <c r="E100" s="57"/>
      <c r="F100" s="34"/>
      <c r="G100" s="59"/>
      <c r="H100" s="38"/>
      <c r="I100" s="34"/>
      <c r="J100" s="47" t="s">
        <v>52</v>
      </c>
      <c r="K100" s="39" t="s">
        <v>0</v>
      </c>
      <c r="L100" s="45">
        <v>171471</v>
      </c>
      <c r="M100" s="45">
        <f t="shared" ref="M100:M104" si="45">L100</f>
        <v>171471</v>
      </c>
      <c r="N100" s="44"/>
      <c r="O100" s="54"/>
      <c r="P100" s="54"/>
      <c r="Q100" s="40">
        <f t="shared" si="41"/>
        <v>171471</v>
      </c>
    </row>
    <row r="101" spans="1:17" s="8" customFormat="1" ht="18" customHeight="1" x14ac:dyDescent="0.25">
      <c r="A101" s="63"/>
      <c r="B101" s="59">
        <v>71956000</v>
      </c>
      <c r="C101" s="57" t="s">
        <v>10</v>
      </c>
      <c r="D101" s="57"/>
      <c r="E101" s="57"/>
      <c r="F101" s="34"/>
      <c r="G101" s="59"/>
      <c r="H101" s="38"/>
      <c r="I101" s="34"/>
      <c r="J101" s="47" t="s">
        <v>53</v>
      </c>
      <c r="K101" s="39" t="s">
        <v>4</v>
      </c>
      <c r="L101" s="45">
        <v>2791741</v>
      </c>
      <c r="M101" s="45">
        <f t="shared" si="45"/>
        <v>2791741</v>
      </c>
      <c r="N101" s="44"/>
      <c r="O101" s="44"/>
      <c r="P101" s="44"/>
      <c r="Q101" s="40">
        <f t="shared" si="41"/>
        <v>2791741</v>
      </c>
    </row>
    <row r="102" spans="1:17" s="8" customFormat="1" ht="30.75" customHeight="1" x14ac:dyDescent="0.25">
      <c r="A102" s="63"/>
      <c r="B102" s="59">
        <v>71956000</v>
      </c>
      <c r="C102" s="57" t="s">
        <v>10</v>
      </c>
      <c r="D102" s="57"/>
      <c r="E102" s="57"/>
      <c r="F102" s="34"/>
      <c r="G102" s="59"/>
      <c r="H102" s="38"/>
      <c r="I102" s="34"/>
      <c r="J102" s="47" t="s">
        <v>51</v>
      </c>
      <c r="K102" s="39" t="s">
        <v>5</v>
      </c>
      <c r="L102" s="45">
        <v>657636</v>
      </c>
      <c r="M102" s="45">
        <f t="shared" si="45"/>
        <v>657636</v>
      </c>
      <c r="N102" s="44"/>
      <c r="O102" s="44"/>
      <c r="P102" s="44"/>
      <c r="Q102" s="40">
        <f t="shared" si="41"/>
        <v>657636</v>
      </c>
    </row>
    <row r="103" spans="1:17" s="8" customFormat="1" ht="31.5" customHeight="1" x14ac:dyDescent="0.25">
      <c r="A103" s="63"/>
      <c r="B103" s="59">
        <v>71956000</v>
      </c>
      <c r="C103" s="57" t="s">
        <v>10</v>
      </c>
      <c r="D103" s="57"/>
      <c r="E103" s="57"/>
      <c r="F103" s="34"/>
      <c r="G103" s="59"/>
      <c r="H103" s="38"/>
      <c r="I103" s="34"/>
      <c r="J103" s="47" t="s">
        <v>54</v>
      </c>
      <c r="K103" s="39" t="s">
        <v>1</v>
      </c>
      <c r="L103" s="45">
        <v>392581</v>
      </c>
      <c r="M103" s="45">
        <f t="shared" si="45"/>
        <v>392581</v>
      </c>
      <c r="N103" s="44"/>
      <c r="O103" s="44"/>
      <c r="P103" s="44"/>
      <c r="Q103" s="40">
        <f t="shared" si="41"/>
        <v>392581</v>
      </c>
    </row>
    <row r="104" spans="1:17" s="8" customFormat="1" ht="31.5" customHeight="1" x14ac:dyDescent="0.25">
      <c r="A104" s="64"/>
      <c r="B104" s="59">
        <v>71956000</v>
      </c>
      <c r="C104" s="57" t="s">
        <v>10</v>
      </c>
      <c r="D104" s="57"/>
      <c r="E104" s="57"/>
      <c r="F104" s="34"/>
      <c r="G104" s="59"/>
      <c r="H104" s="38"/>
      <c r="I104" s="34"/>
      <c r="J104" s="47" t="s">
        <v>55</v>
      </c>
      <c r="K104" s="37" t="s">
        <v>3</v>
      </c>
      <c r="L104" s="45">
        <v>1634298</v>
      </c>
      <c r="M104" s="45">
        <f t="shared" si="45"/>
        <v>1634298</v>
      </c>
      <c r="N104" s="44"/>
      <c r="O104" s="44"/>
      <c r="P104" s="44"/>
      <c r="Q104" s="40">
        <f t="shared" si="41"/>
        <v>1634298</v>
      </c>
    </row>
    <row r="105" spans="1:17" s="8" customFormat="1" ht="15.75" x14ac:dyDescent="0.25">
      <c r="A105" s="62">
        <v>25</v>
      </c>
      <c r="B105" s="59">
        <v>71956000</v>
      </c>
      <c r="C105" s="57" t="s">
        <v>10</v>
      </c>
      <c r="D105" s="57" t="s">
        <v>10</v>
      </c>
      <c r="E105" s="57" t="s">
        <v>56</v>
      </c>
      <c r="F105" s="34" t="s">
        <v>73</v>
      </c>
      <c r="G105" s="59" t="s">
        <v>25</v>
      </c>
      <c r="H105" s="38">
        <v>2155.1</v>
      </c>
      <c r="I105" s="34">
        <v>91</v>
      </c>
      <c r="J105" s="57" t="s">
        <v>48</v>
      </c>
      <c r="K105" s="37" t="s">
        <v>2</v>
      </c>
      <c r="L105" s="45">
        <f>L106+L107+L108+L109+L110+L111</f>
        <v>9719274</v>
      </c>
      <c r="M105" s="45">
        <f t="shared" ref="M105:P105" si="46">M106+M107+M108+M109+M110+M111</f>
        <v>9719274</v>
      </c>
      <c r="N105" s="45">
        <f t="shared" si="46"/>
        <v>0</v>
      </c>
      <c r="O105" s="45">
        <f t="shared" si="46"/>
        <v>0</v>
      </c>
      <c r="P105" s="45">
        <f t="shared" si="46"/>
        <v>0</v>
      </c>
      <c r="Q105" s="40">
        <f t="shared" si="41"/>
        <v>9719274</v>
      </c>
    </row>
    <row r="106" spans="1:17" s="8" customFormat="1" ht="18" customHeight="1" x14ac:dyDescent="0.25">
      <c r="A106" s="63"/>
      <c r="B106" s="59">
        <v>71956000</v>
      </c>
      <c r="C106" s="57" t="s">
        <v>10</v>
      </c>
      <c r="D106" s="57"/>
      <c r="E106" s="57"/>
      <c r="F106" s="34"/>
      <c r="G106" s="59"/>
      <c r="H106" s="38"/>
      <c r="I106" s="34"/>
      <c r="J106" s="47" t="s">
        <v>52</v>
      </c>
      <c r="K106" s="39">
        <v>21</v>
      </c>
      <c r="L106" s="45">
        <v>203635</v>
      </c>
      <c r="M106" s="45">
        <f t="shared" ref="M106:M111" si="47">L106</f>
        <v>203635</v>
      </c>
      <c r="N106" s="44"/>
      <c r="O106" s="54"/>
      <c r="P106" s="54"/>
      <c r="Q106" s="40">
        <f t="shared" si="41"/>
        <v>203635</v>
      </c>
    </row>
    <row r="107" spans="1:17" s="8" customFormat="1" ht="18" customHeight="1" x14ac:dyDescent="0.25">
      <c r="A107" s="63"/>
      <c r="B107" s="59">
        <v>71956000</v>
      </c>
      <c r="C107" s="57" t="s">
        <v>10</v>
      </c>
      <c r="D107" s="57"/>
      <c r="E107" s="57"/>
      <c r="F107" s="34"/>
      <c r="G107" s="59"/>
      <c r="H107" s="38"/>
      <c r="I107" s="34"/>
      <c r="J107" s="47" t="s">
        <v>50</v>
      </c>
      <c r="K107" s="39">
        <v>10</v>
      </c>
      <c r="L107" s="45">
        <v>3144501</v>
      </c>
      <c r="M107" s="45">
        <f t="shared" si="47"/>
        <v>3144501</v>
      </c>
      <c r="N107" s="44"/>
      <c r="O107" s="44"/>
      <c r="P107" s="44"/>
      <c r="Q107" s="40">
        <f t="shared" si="41"/>
        <v>3144501</v>
      </c>
    </row>
    <row r="108" spans="1:17" s="8" customFormat="1" ht="30.75" customHeight="1" x14ac:dyDescent="0.25">
      <c r="A108" s="63"/>
      <c r="B108" s="59">
        <v>71956000</v>
      </c>
      <c r="C108" s="57" t="s">
        <v>10</v>
      </c>
      <c r="D108" s="57"/>
      <c r="E108" s="57"/>
      <c r="F108" s="34"/>
      <c r="G108" s="59"/>
      <c r="H108" s="38"/>
      <c r="I108" s="34"/>
      <c r="J108" s="47" t="s">
        <v>51</v>
      </c>
      <c r="K108" s="39" t="s">
        <v>5</v>
      </c>
      <c r="L108" s="45">
        <v>1000689</v>
      </c>
      <c r="M108" s="45">
        <f t="shared" si="47"/>
        <v>1000689</v>
      </c>
      <c r="N108" s="44"/>
      <c r="O108" s="44"/>
      <c r="P108" s="44"/>
      <c r="Q108" s="40">
        <f t="shared" si="41"/>
        <v>1000689</v>
      </c>
    </row>
    <row r="109" spans="1:17" s="8" customFormat="1" ht="31.5" customHeight="1" x14ac:dyDescent="0.25">
      <c r="A109" s="63"/>
      <c r="B109" s="59">
        <v>71956000</v>
      </c>
      <c r="C109" s="57" t="s">
        <v>10</v>
      </c>
      <c r="D109" s="57"/>
      <c r="E109" s="57"/>
      <c r="F109" s="34"/>
      <c r="G109" s="59"/>
      <c r="H109" s="38"/>
      <c r="I109" s="34"/>
      <c r="J109" s="47" t="s">
        <v>54</v>
      </c>
      <c r="K109" s="39" t="s">
        <v>1</v>
      </c>
      <c r="L109" s="45">
        <v>356605</v>
      </c>
      <c r="M109" s="45">
        <f t="shared" si="47"/>
        <v>356605</v>
      </c>
      <c r="N109" s="44"/>
      <c r="O109" s="44"/>
      <c r="P109" s="44"/>
      <c r="Q109" s="40">
        <f t="shared" si="41"/>
        <v>356605</v>
      </c>
    </row>
    <row r="110" spans="1:17" s="8" customFormat="1" ht="31.5" customHeight="1" x14ac:dyDescent="0.25">
      <c r="A110" s="63"/>
      <c r="B110" s="59">
        <v>71956000</v>
      </c>
      <c r="C110" s="57" t="s">
        <v>10</v>
      </c>
      <c r="D110" s="57"/>
      <c r="E110" s="57"/>
      <c r="F110" s="34"/>
      <c r="G110" s="59"/>
      <c r="H110" s="38"/>
      <c r="I110" s="34"/>
      <c r="J110" s="47" t="s">
        <v>55</v>
      </c>
      <c r="K110" s="37" t="s">
        <v>3</v>
      </c>
      <c r="L110" s="45">
        <v>2002978</v>
      </c>
      <c r="M110" s="45">
        <f t="shared" si="47"/>
        <v>2002978</v>
      </c>
      <c r="N110" s="44"/>
      <c r="O110" s="44"/>
      <c r="P110" s="44"/>
      <c r="Q110" s="40">
        <f t="shared" si="41"/>
        <v>2002978</v>
      </c>
    </row>
    <row r="111" spans="1:17" s="8" customFormat="1" ht="18" customHeight="1" x14ac:dyDescent="0.25">
      <c r="A111" s="64"/>
      <c r="B111" s="59">
        <v>71956000</v>
      </c>
      <c r="C111" s="57" t="s">
        <v>10</v>
      </c>
      <c r="D111" s="57"/>
      <c r="E111" s="57"/>
      <c r="F111" s="34"/>
      <c r="G111" s="59"/>
      <c r="H111" s="38"/>
      <c r="I111" s="34"/>
      <c r="J111" s="47" t="s">
        <v>53</v>
      </c>
      <c r="K111" s="49" t="s">
        <v>4</v>
      </c>
      <c r="L111" s="45">
        <v>3010866</v>
      </c>
      <c r="M111" s="45">
        <f t="shared" si="47"/>
        <v>3010866</v>
      </c>
      <c r="N111" s="44"/>
      <c r="O111" s="44"/>
      <c r="P111" s="44"/>
      <c r="Q111" s="40">
        <f t="shared" si="41"/>
        <v>3010866</v>
      </c>
    </row>
    <row r="112" spans="1:17" s="8" customFormat="1" ht="15.75" x14ac:dyDescent="0.25">
      <c r="A112" s="62">
        <v>26</v>
      </c>
      <c r="B112" s="59">
        <v>71956000</v>
      </c>
      <c r="C112" s="57" t="s">
        <v>10</v>
      </c>
      <c r="D112" s="57" t="s">
        <v>10</v>
      </c>
      <c r="E112" s="57" t="s">
        <v>56</v>
      </c>
      <c r="F112" s="34" t="s">
        <v>74</v>
      </c>
      <c r="G112" s="59" t="s">
        <v>25</v>
      </c>
      <c r="H112" s="38">
        <v>958.2</v>
      </c>
      <c r="I112" s="34">
        <v>35</v>
      </c>
      <c r="J112" s="57" t="s">
        <v>48</v>
      </c>
      <c r="K112" s="37" t="s">
        <v>2</v>
      </c>
      <c r="L112" s="45">
        <f>L113+L114</f>
        <v>1207977</v>
      </c>
      <c r="M112" s="45">
        <f>M113+M114</f>
        <v>1207977</v>
      </c>
      <c r="N112" s="45">
        <f>N113+N114</f>
        <v>0</v>
      </c>
      <c r="O112" s="45">
        <f>O113+O114</f>
        <v>0</v>
      </c>
      <c r="P112" s="45">
        <f>P113+P114</f>
        <v>0</v>
      </c>
      <c r="Q112" s="40">
        <f t="shared" si="41"/>
        <v>1207977</v>
      </c>
    </row>
    <row r="113" spans="1:17" s="8" customFormat="1" ht="18" customHeight="1" x14ac:dyDescent="0.25">
      <c r="A113" s="63"/>
      <c r="B113" s="59">
        <v>71956000</v>
      </c>
      <c r="C113" s="57" t="s">
        <v>10</v>
      </c>
      <c r="D113" s="57"/>
      <c r="E113" s="57"/>
      <c r="F113" s="34"/>
      <c r="G113" s="59"/>
      <c r="H113" s="38"/>
      <c r="I113" s="34"/>
      <c r="J113" s="47" t="s">
        <v>52</v>
      </c>
      <c r="K113" s="39">
        <v>21</v>
      </c>
      <c r="L113" s="45">
        <v>76310</v>
      </c>
      <c r="M113" s="45">
        <f t="shared" ref="M113:M133" si="48">L113</f>
        <v>76310</v>
      </c>
      <c r="N113" s="44"/>
      <c r="O113" s="54"/>
      <c r="P113" s="54"/>
      <c r="Q113" s="40">
        <f t="shared" si="41"/>
        <v>76310</v>
      </c>
    </row>
    <row r="114" spans="1:17" s="8" customFormat="1" ht="18" customHeight="1" x14ac:dyDescent="0.25">
      <c r="A114" s="64"/>
      <c r="B114" s="59">
        <v>71956000</v>
      </c>
      <c r="C114" s="57" t="s">
        <v>10</v>
      </c>
      <c r="D114" s="57"/>
      <c r="E114" s="57"/>
      <c r="F114" s="34"/>
      <c r="G114" s="59"/>
      <c r="H114" s="38"/>
      <c r="I114" s="34"/>
      <c r="J114" s="47" t="s">
        <v>53</v>
      </c>
      <c r="K114" s="49" t="s">
        <v>4</v>
      </c>
      <c r="L114" s="45">
        <v>1131667</v>
      </c>
      <c r="M114" s="45">
        <f t="shared" si="48"/>
        <v>1131667</v>
      </c>
      <c r="N114" s="44"/>
      <c r="O114" s="44"/>
      <c r="P114" s="44"/>
      <c r="Q114" s="40">
        <f t="shared" si="41"/>
        <v>1131667</v>
      </c>
    </row>
    <row r="115" spans="1:17" s="8" customFormat="1" ht="15.75" x14ac:dyDescent="0.25">
      <c r="A115" s="62">
        <v>27</v>
      </c>
      <c r="B115" s="59">
        <v>71956000</v>
      </c>
      <c r="C115" s="57" t="s">
        <v>10</v>
      </c>
      <c r="D115" s="57" t="s">
        <v>10</v>
      </c>
      <c r="E115" s="57" t="s">
        <v>56</v>
      </c>
      <c r="F115" s="34" t="s">
        <v>75</v>
      </c>
      <c r="G115" s="59" t="s">
        <v>25</v>
      </c>
      <c r="H115" s="38">
        <v>817.8</v>
      </c>
      <c r="I115" s="34">
        <v>34</v>
      </c>
      <c r="J115" s="57" t="s">
        <v>48</v>
      </c>
      <c r="K115" s="37" t="s">
        <v>2</v>
      </c>
      <c r="L115" s="45">
        <f>L116+L117+L118+L119+L120</f>
        <v>3070610</v>
      </c>
      <c r="M115" s="45">
        <f>M116+M117+M118+M119+M120</f>
        <v>3070610</v>
      </c>
      <c r="N115" s="45">
        <f>N116+N117+N118+N119+N120</f>
        <v>0</v>
      </c>
      <c r="O115" s="45">
        <f>O116+O117+O118+O119+O120</f>
        <v>0</v>
      </c>
      <c r="P115" s="45">
        <f>P116+P117+P118+P119+P120</f>
        <v>0</v>
      </c>
      <c r="Q115" s="40">
        <f t="shared" si="41"/>
        <v>3070610</v>
      </c>
    </row>
    <row r="116" spans="1:17" s="8" customFormat="1" ht="18" customHeight="1" x14ac:dyDescent="0.25">
      <c r="A116" s="63"/>
      <c r="B116" s="59">
        <v>71956000</v>
      </c>
      <c r="C116" s="57" t="s">
        <v>10</v>
      </c>
      <c r="D116" s="57"/>
      <c r="E116" s="57"/>
      <c r="F116" s="34"/>
      <c r="G116" s="59"/>
      <c r="H116" s="38"/>
      <c r="I116" s="34"/>
      <c r="J116" s="47" t="s">
        <v>52</v>
      </c>
      <c r="K116" s="39">
        <v>21</v>
      </c>
      <c r="L116" s="45">
        <v>118242</v>
      </c>
      <c r="M116" s="45">
        <f t="shared" si="48"/>
        <v>118242</v>
      </c>
      <c r="N116" s="44"/>
      <c r="O116" s="54"/>
      <c r="P116" s="54"/>
      <c r="Q116" s="40">
        <f t="shared" si="41"/>
        <v>118242</v>
      </c>
    </row>
    <row r="117" spans="1:17" s="8" customFormat="1" ht="30.75" customHeight="1" x14ac:dyDescent="0.25">
      <c r="A117" s="63"/>
      <c r="B117" s="59">
        <v>71956000</v>
      </c>
      <c r="C117" s="57" t="s">
        <v>10</v>
      </c>
      <c r="D117" s="57"/>
      <c r="E117" s="57"/>
      <c r="F117" s="34"/>
      <c r="G117" s="59"/>
      <c r="H117" s="38"/>
      <c r="I117" s="34"/>
      <c r="J117" s="47" t="s">
        <v>51</v>
      </c>
      <c r="K117" s="39" t="s">
        <v>5</v>
      </c>
      <c r="L117" s="45">
        <v>865005</v>
      </c>
      <c r="M117" s="45">
        <f t="shared" si="48"/>
        <v>865005</v>
      </c>
      <c r="N117" s="44"/>
      <c r="O117" s="44"/>
      <c r="P117" s="44"/>
      <c r="Q117" s="40">
        <f t="shared" si="41"/>
        <v>865005</v>
      </c>
    </row>
    <row r="118" spans="1:17" s="8" customFormat="1" ht="31.5" customHeight="1" x14ac:dyDescent="0.25">
      <c r="A118" s="63"/>
      <c r="B118" s="59">
        <v>71956000</v>
      </c>
      <c r="C118" s="57" t="s">
        <v>10</v>
      </c>
      <c r="D118" s="57"/>
      <c r="E118" s="57"/>
      <c r="F118" s="34"/>
      <c r="G118" s="59"/>
      <c r="H118" s="38"/>
      <c r="I118" s="34"/>
      <c r="J118" s="47" t="s">
        <v>54</v>
      </c>
      <c r="K118" s="39" t="s">
        <v>1</v>
      </c>
      <c r="L118" s="45">
        <v>450891</v>
      </c>
      <c r="M118" s="45">
        <f t="shared" si="48"/>
        <v>450891</v>
      </c>
      <c r="N118" s="44"/>
      <c r="O118" s="44"/>
      <c r="P118" s="44"/>
      <c r="Q118" s="40">
        <f t="shared" si="41"/>
        <v>450891</v>
      </c>
    </row>
    <row r="119" spans="1:17" s="8" customFormat="1" ht="31.5" customHeight="1" x14ac:dyDescent="0.25">
      <c r="A119" s="63"/>
      <c r="B119" s="59">
        <v>71956000</v>
      </c>
      <c r="C119" s="57" t="s">
        <v>10</v>
      </c>
      <c r="D119" s="57"/>
      <c r="E119" s="57"/>
      <c r="F119" s="34"/>
      <c r="G119" s="59"/>
      <c r="H119" s="38"/>
      <c r="I119" s="34"/>
      <c r="J119" s="47" t="s">
        <v>55</v>
      </c>
      <c r="K119" s="37" t="s">
        <v>3</v>
      </c>
      <c r="L119" s="45">
        <v>504790</v>
      </c>
      <c r="M119" s="45">
        <f t="shared" si="48"/>
        <v>504790</v>
      </c>
      <c r="N119" s="44"/>
      <c r="O119" s="44"/>
      <c r="P119" s="44"/>
      <c r="Q119" s="40">
        <f t="shared" si="41"/>
        <v>504790</v>
      </c>
    </row>
    <row r="120" spans="1:17" s="8" customFormat="1" ht="18" customHeight="1" x14ac:dyDescent="0.25">
      <c r="A120" s="64"/>
      <c r="B120" s="59">
        <v>71956000</v>
      </c>
      <c r="C120" s="57" t="s">
        <v>10</v>
      </c>
      <c r="D120" s="57"/>
      <c r="E120" s="57"/>
      <c r="F120" s="34"/>
      <c r="G120" s="59"/>
      <c r="H120" s="38"/>
      <c r="I120" s="34"/>
      <c r="J120" s="47" t="s">
        <v>53</v>
      </c>
      <c r="K120" s="49" t="s">
        <v>4</v>
      </c>
      <c r="L120" s="45">
        <v>1131682</v>
      </c>
      <c r="M120" s="45">
        <f t="shared" si="48"/>
        <v>1131682</v>
      </c>
      <c r="N120" s="44"/>
      <c r="O120" s="44"/>
      <c r="P120" s="44"/>
      <c r="Q120" s="40">
        <f t="shared" si="41"/>
        <v>1131682</v>
      </c>
    </row>
    <row r="121" spans="1:17" s="8" customFormat="1" ht="15.75" x14ac:dyDescent="0.25">
      <c r="A121" s="62">
        <v>28</v>
      </c>
      <c r="B121" s="59">
        <v>71956000</v>
      </c>
      <c r="C121" s="57" t="s">
        <v>10</v>
      </c>
      <c r="D121" s="57" t="s">
        <v>10</v>
      </c>
      <c r="E121" s="57" t="s">
        <v>41</v>
      </c>
      <c r="F121" s="34">
        <v>45</v>
      </c>
      <c r="G121" s="59" t="s">
        <v>25</v>
      </c>
      <c r="H121" s="38">
        <v>4727.7</v>
      </c>
      <c r="I121" s="34">
        <v>251</v>
      </c>
      <c r="J121" s="57" t="s">
        <v>48</v>
      </c>
      <c r="K121" s="37" t="s">
        <v>2</v>
      </c>
      <c r="L121" s="45">
        <f>L122+L123</f>
        <v>7140720</v>
      </c>
      <c r="M121" s="45">
        <f t="shared" ref="M121:P121" si="49">M122+M123</f>
        <v>7140720</v>
      </c>
      <c r="N121" s="45">
        <f t="shared" si="49"/>
        <v>0</v>
      </c>
      <c r="O121" s="45">
        <f t="shared" si="49"/>
        <v>0</v>
      </c>
      <c r="P121" s="45">
        <f t="shared" si="49"/>
        <v>0</v>
      </c>
      <c r="Q121" s="40">
        <f t="shared" si="41"/>
        <v>7140720</v>
      </c>
    </row>
    <row r="122" spans="1:17" s="8" customFormat="1" ht="18" customHeight="1" x14ac:dyDescent="0.25">
      <c r="A122" s="63"/>
      <c r="B122" s="59">
        <v>71956000</v>
      </c>
      <c r="C122" s="57" t="s">
        <v>10</v>
      </c>
      <c r="D122" s="57"/>
      <c r="E122" s="57"/>
      <c r="F122" s="34"/>
      <c r="G122" s="59"/>
      <c r="H122" s="38"/>
      <c r="I122" s="34"/>
      <c r="J122" s="47" t="s">
        <v>52</v>
      </c>
      <c r="K122" s="39">
        <v>21</v>
      </c>
      <c r="L122" s="45">
        <v>149610</v>
      </c>
      <c r="M122" s="45">
        <f t="shared" si="48"/>
        <v>149610</v>
      </c>
      <c r="N122" s="44"/>
      <c r="O122" s="54"/>
      <c r="P122" s="54"/>
      <c r="Q122" s="40">
        <f t="shared" si="41"/>
        <v>149610</v>
      </c>
    </row>
    <row r="123" spans="1:17" s="8" customFormat="1" ht="33" customHeight="1" x14ac:dyDescent="0.25">
      <c r="A123" s="64"/>
      <c r="B123" s="59">
        <v>71956000</v>
      </c>
      <c r="C123" s="57" t="s">
        <v>10</v>
      </c>
      <c r="D123" s="57"/>
      <c r="E123" s="57"/>
      <c r="F123" s="34"/>
      <c r="G123" s="59"/>
      <c r="H123" s="38"/>
      <c r="I123" s="34"/>
      <c r="J123" s="47" t="s">
        <v>91</v>
      </c>
      <c r="K123" s="37" t="s">
        <v>8</v>
      </c>
      <c r="L123" s="45">
        <v>6991110</v>
      </c>
      <c r="M123" s="45">
        <f t="shared" si="48"/>
        <v>6991110</v>
      </c>
      <c r="N123" s="44"/>
      <c r="O123" s="44"/>
      <c r="P123" s="44"/>
      <c r="Q123" s="40">
        <f t="shared" si="41"/>
        <v>6991110</v>
      </c>
    </row>
    <row r="124" spans="1:17" s="8" customFormat="1" ht="15.75" x14ac:dyDescent="0.25">
      <c r="A124" s="62">
        <v>29</v>
      </c>
      <c r="B124" s="59">
        <v>71956000</v>
      </c>
      <c r="C124" s="57" t="s">
        <v>10</v>
      </c>
      <c r="D124" s="57" t="s">
        <v>10</v>
      </c>
      <c r="E124" s="57" t="s">
        <v>28</v>
      </c>
      <c r="F124" s="34" t="s">
        <v>74</v>
      </c>
      <c r="G124" s="59" t="s">
        <v>25</v>
      </c>
      <c r="H124" s="38">
        <v>2228.6</v>
      </c>
      <c r="I124" s="34">
        <v>63</v>
      </c>
      <c r="J124" s="57" t="s">
        <v>48</v>
      </c>
      <c r="K124" s="37" t="s">
        <v>2</v>
      </c>
      <c r="L124" s="45">
        <f>L125+L126</f>
        <v>3435939</v>
      </c>
      <c r="M124" s="45">
        <f t="shared" ref="M124:P124" si="50">M125+M126</f>
        <v>3435939</v>
      </c>
      <c r="N124" s="45">
        <f t="shared" si="50"/>
        <v>0</v>
      </c>
      <c r="O124" s="45">
        <f t="shared" si="50"/>
        <v>0</v>
      </c>
      <c r="P124" s="45">
        <f t="shared" si="50"/>
        <v>0</v>
      </c>
      <c r="Q124" s="40">
        <f t="shared" ref="Q124:Q253" si="51">M124+N124+O124+P124</f>
        <v>3435939</v>
      </c>
    </row>
    <row r="125" spans="1:17" s="8" customFormat="1" ht="18" customHeight="1" x14ac:dyDescent="0.25">
      <c r="A125" s="63"/>
      <c r="B125" s="59">
        <v>71956000</v>
      </c>
      <c r="C125" s="57" t="s">
        <v>10</v>
      </c>
      <c r="D125" s="57"/>
      <c r="E125" s="57"/>
      <c r="F125" s="34"/>
      <c r="G125" s="59"/>
      <c r="H125" s="38"/>
      <c r="I125" s="34"/>
      <c r="J125" s="47" t="s">
        <v>52</v>
      </c>
      <c r="K125" s="39">
        <v>21</v>
      </c>
      <c r="L125" s="45">
        <v>71989</v>
      </c>
      <c r="M125" s="45">
        <f t="shared" si="48"/>
        <v>71989</v>
      </c>
      <c r="N125" s="44"/>
      <c r="O125" s="54"/>
      <c r="P125" s="54"/>
      <c r="Q125" s="40">
        <f t="shared" si="51"/>
        <v>71989</v>
      </c>
    </row>
    <row r="126" spans="1:17" s="8" customFormat="1" ht="18" customHeight="1" x14ac:dyDescent="0.25">
      <c r="A126" s="64"/>
      <c r="B126" s="59">
        <v>71956000</v>
      </c>
      <c r="C126" s="57" t="s">
        <v>10</v>
      </c>
      <c r="D126" s="57"/>
      <c r="E126" s="57"/>
      <c r="F126" s="34"/>
      <c r="G126" s="59"/>
      <c r="H126" s="38"/>
      <c r="I126" s="34"/>
      <c r="J126" s="47" t="s">
        <v>50</v>
      </c>
      <c r="K126" s="39">
        <v>10</v>
      </c>
      <c r="L126" s="45">
        <v>3363950</v>
      </c>
      <c r="M126" s="45">
        <f t="shared" si="48"/>
        <v>3363950</v>
      </c>
      <c r="N126" s="44"/>
      <c r="O126" s="44"/>
      <c r="P126" s="44"/>
      <c r="Q126" s="40">
        <f t="shared" si="51"/>
        <v>3363950</v>
      </c>
    </row>
    <row r="127" spans="1:17" s="8" customFormat="1" ht="15.75" x14ac:dyDescent="0.25">
      <c r="A127" s="62">
        <v>30</v>
      </c>
      <c r="B127" s="59">
        <v>71956000</v>
      </c>
      <c r="C127" s="57" t="s">
        <v>10</v>
      </c>
      <c r="D127" s="57" t="s">
        <v>10</v>
      </c>
      <c r="E127" s="57" t="s">
        <v>40</v>
      </c>
      <c r="F127" s="34">
        <v>2</v>
      </c>
      <c r="G127" s="59" t="s">
        <v>25</v>
      </c>
      <c r="H127" s="38">
        <v>8601.7999999999993</v>
      </c>
      <c r="I127" s="34">
        <v>312</v>
      </c>
      <c r="J127" s="57" t="s">
        <v>48</v>
      </c>
      <c r="K127" s="37" t="s">
        <v>2</v>
      </c>
      <c r="L127" s="45">
        <f>L128+L129</f>
        <v>11166515</v>
      </c>
      <c r="M127" s="45">
        <f t="shared" ref="M127:P127" si="52">M128+M129</f>
        <v>11166515</v>
      </c>
      <c r="N127" s="45">
        <f t="shared" si="52"/>
        <v>0</v>
      </c>
      <c r="O127" s="45">
        <f t="shared" si="52"/>
        <v>0</v>
      </c>
      <c r="P127" s="45">
        <f t="shared" si="52"/>
        <v>0</v>
      </c>
      <c r="Q127" s="40">
        <f t="shared" si="51"/>
        <v>11166515</v>
      </c>
    </row>
    <row r="128" spans="1:17" s="8" customFormat="1" ht="18" customHeight="1" x14ac:dyDescent="0.25">
      <c r="A128" s="63"/>
      <c r="B128" s="59">
        <v>71956000</v>
      </c>
      <c r="C128" s="57" t="s">
        <v>10</v>
      </c>
      <c r="D128" s="57"/>
      <c r="E128" s="57"/>
      <c r="F128" s="34"/>
      <c r="G128" s="59"/>
      <c r="H128" s="38"/>
      <c r="I128" s="34"/>
      <c r="J128" s="47" t="s">
        <v>52</v>
      </c>
      <c r="K128" s="39">
        <v>21</v>
      </c>
      <c r="L128" s="45">
        <v>233957</v>
      </c>
      <c r="M128" s="45">
        <f t="shared" si="48"/>
        <v>233957</v>
      </c>
      <c r="N128" s="44"/>
      <c r="O128" s="54"/>
      <c r="P128" s="54"/>
      <c r="Q128" s="40">
        <f t="shared" si="51"/>
        <v>233957</v>
      </c>
    </row>
    <row r="129" spans="1:38" s="8" customFormat="1" ht="18" customHeight="1" x14ac:dyDescent="0.25">
      <c r="A129" s="64"/>
      <c r="B129" s="59">
        <v>71956000</v>
      </c>
      <c r="C129" s="57" t="s">
        <v>10</v>
      </c>
      <c r="D129" s="57"/>
      <c r="E129" s="57"/>
      <c r="F129" s="34"/>
      <c r="G129" s="59"/>
      <c r="H129" s="38"/>
      <c r="I129" s="34"/>
      <c r="J129" s="47" t="s">
        <v>53</v>
      </c>
      <c r="K129" s="49" t="s">
        <v>4</v>
      </c>
      <c r="L129" s="45">
        <v>10932558</v>
      </c>
      <c r="M129" s="45">
        <f t="shared" si="48"/>
        <v>10932558</v>
      </c>
      <c r="N129" s="44"/>
      <c r="O129" s="44"/>
      <c r="P129" s="44"/>
      <c r="Q129" s="40">
        <f t="shared" si="51"/>
        <v>10932558</v>
      </c>
    </row>
    <row r="130" spans="1:38" s="8" customFormat="1" ht="15.75" x14ac:dyDescent="0.25">
      <c r="A130" s="62">
        <v>31</v>
      </c>
      <c r="B130" s="59">
        <v>71956000</v>
      </c>
      <c r="C130" s="57" t="s">
        <v>10</v>
      </c>
      <c r="D130" s="57" t="s">
        <v>10</v>
      </c>
      <c r="E130" s="57" t="s">
        <v>40</v>
      </c>
      <c r="F130" s="34" t="s">
        <v>42</v>
      </c>
      <c r="G130" s="59" t="s">
        <v>25</v>
      </c>
      <c r="H130" s="38">
        <v>4931.8999999999996</v>
      </c>
      <c r="I130" s="34">
        <v>158</v>
      </c>
      <c r="J130" s="57" t="s">
        <v>48</v>
      </c>
      <c r="K130" s="37" t="s">
        <v>2</v>
      </c>
      <c r="L130" s="45">
        <f>L131+L132+L133+L134</f>
        <v>6125159</v>
      </c>
      <c r="M130" s="45">
        <f t="shared" ref="M130:P130" si="53">M131+M132+M133+M134</f>
        <v>5988561</v>
      </c>
      <c r="N130" s="45">
        <f t="shared" si="53"/>
        <v>0</v>
      </c>
      <c r="O130" s="45">
        <f t="shared" si="53"/>
        <v>129768.09999999999</v>
      </c>
      <c r="P130" s="45">
        <f t="shared" si="53"/>
        <v>6829.9000000000087</v>
      </c>
      <c r="Q130" s="40">
        <f t="shared" si="51"/>
        <v>6125159</v>
      </c>
    </row>
    <row r="131" spans="1:38" s="8" customFormat="1" ht="18" customHeight="1" x14ac:dyDescent="0.25">
      <c r="A131" s="63"/>
      <c r="B131" s="59">
        <v>71956000</v>
      </c>
      <c r="C131" s="57" t="s">
        <v>10</v>
      </c>
      <c r="D131" s="57"/>
      <c r="E131" s="57"/>
      <c r="F131" s="34"/>
      <c r="G131" s="59"/>
      <c r="H131" s="38"/>
      <c r="I131" s="34"/>
      <c r="J131" s="47" t="s">
        <v>52</v>
      </c>
      <c r="K131" s="39">
        <v>21</v>
      </c>
      <c r="L131" s="45">
        <v>125052</v>
      </c>
      <c r="M131" s="45">
        <f t="shared" si="48"/>
        <v>125052</v>
      </c>
      <c r="N131" s="44"/>
      <c r="O131" s="54"/>
      <c r="P131" s="54"/>
      <c r="Q131" s="40">
        <f t="shared" si="51"/>
        <v>125052</v>
      </c>
    </row>
    <row r="132" spans="1:38" s="8" customFormat="1" ht="18" customHeight="1" x14ac:dyDescent="0.25">
      <c r="A132" s="63"/>
      <c r="B132" s="59">
        <v>71956000</v>
      </c>
      <c r="C132" s="57" t="s">
        <v>10</v>
      </c>
      <c r="D132" s="57"/>
      <c r="E132" s="57"/>
      <c r="F132" s="34"/>
      <c r="G132" s="59"/>
      <c r="H132" s="38"/>
      <c r="I132" s="34"/>
      <c r="J132" s="47" t="s">
        <v>50</v>
      </c>
      <c r="K132" s="39">
        <v>10</v>
      </c>
      <c r="L132" s="45">
        <v>5843509</v>
      </c>
      <c r="M132" s="45">
        <f t="shared" si="48"/>
        <v>5843509</v>
      </c>
      <c r="N132" s="44"/>
      <c r="O132" s="44"/>
      <c r="P132" s="44"/>
      <c r="Q132" s="40">
        <f t="shared" si="51"/>
        <v>5843509</v>
      </c>
    </row>
    <row r="133" spans="1:38" s="8" customFormat="1" ht="33.75" customHeight="1" x14ac:dyDescent="0.25">
      <c r="A133" s="63"/>
      <c r="B133" s="59">
        <v>71956000</v>
      </c>
      <c r="C133" s="57" t="s">
        <v>10</v>
      </c>
      <c r="D133" s="57"/>
      <c r="E133" s="57"/>
      <c r="F133" s="37"/>
      <c r="G133" s="59"/>
      <c r="H133" s="38"/>
      <c r="I133" s="34"/>
      <c r="J133" s="55" t="s">
        <v>90</v>
      </c>
      <c r="K133" s="50">
        <v>96</v>
      </c>
      <c r="L133" s="52">
        <v>20000</v>
      </c>
      <c r="M133" s="45">
        <f t="shared" si="48"/>
        <v>20000</v>
      </c>
      <c r="N133" s="52"/>
      <c r="O133" s="52"/>
      <c r="P133" s="52"/>
      <c r="Q133" s="40">
        <f t="shared" ref="Q133:Q134" si="54">M133+N133+O133+P133</f>
        <v>20000</v>
      </c>
    </row>
    <row r="134" spans="1:38" s="13" customFormat="1" ht="48" customHeight="1" x14ac:dyDescent="0.3">
      <c r="A134" s="64"/>
      <c r="B134" s="59">
        <v>71956000</v>
      </c>
      <c r="C134" s="57" t="s">
        <v>10</v>
      </c>
      <c r="D134" s="57"/>
      <c r="E134" s="57"/>
      <c r="F134" s="53"/>
      <c r="G134" s="59"/>
      <c r="H134" s="38"/>
      <c r="I134" s="34"/>
      <c r="J134" s="55" t="s">
        <v>49</v>
      </c>
      <c r="K134" s="39">
        <v>20</v>
      </c>
      <c r="L134" s="52">
        <v>136598</v>
      </c>
      <c r="M134" s="45"/>
      <c r="N134" s="51"/>
      <c r="O134" s="45">
        <f>L134*0.95</f>
        <v>129768.09999999999</v>
      </c>
      <c r="P134" s="40">
        <f>L134-O134</f>
        <v>6829.9000000000087</v>
      </c>
      <c r="Q134" s="40">
        <f t="shared" si="54"/>
        <v>136598</v>
      </c>
      <c r="R134" s="8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7"/>
      <c r="AJ134" s="12"/>
      <c r="AK134" s="12"/>
      <c r="AL134" s="12"/>
    </row>
    <row r="135" spans="1:38" s="8" customFormat="1" ht="15.75" x14ac:dyDescent="0.25">
      <c r="A135" s="62">
        <v>32</v>
      </c>
      <c r="B135" s="59">
        <v>71956000</v>
      </c>
      <c r="C135" s="57" t="s">
        <v>10</v>
      </c>
      <c r="D135" s="57" t="s">
        <v>10</v>
      </c>
      <c r="E135" s="57" t="s">
        <v>40</v>
      </c>
      <c r="F135" s="34" t="s">
        <v>70</v>
      </c>
      <c r="G135" s="59" t="s">
        <v>25</v>
      </c>
      <c r="H135" s="38">
        <v>6960.6</v>
      </c>
      <c r="I135" s="34">
        <v>305</v>
      </c>
      <c r="J135" s="57" t="s">
        <v>48</v>
      </c>
      <c r="K135" s="37" t="s">
        <v>2</v>
      </c>
      <c r="L135" s="45">
        <f>L136+L137+L138+L139</f>
        <v>6914791</v>
      </c>
      <c r="M135" s="45">
        <f t="shared" ref="M135:P135" si="55">M136+M137+M138+M139</f>
        <v>6769745</v>
      </c>
      <c r="N135" s="45">
        <f t="shared" si="55"/>
        <v>0</v>
      </c>
      <c r="O135" s="45">
        <f t="shared" si="55"/>
        <v>137793.69999999998</v>
      </c>
      <c r="P135" s="45">
        <f t="shared" si="55"/>
        <v>7252.3000000000175</v>
      </c>
      <c r="Q135" s="40">
        <f t="shared" si="51"/>
        <v>6914791</v>
      </c>
    </row>
    <row r="136" spans="1:38" s="8" customFormat="1" ht="18" customHeight="1" x14ac:dyDescent="0.25">
      <c r="A136" s="63"/>
      <c r="B136" s="59">
        <v>71956000</v>
      </c>
      <c r="C136" s="57" t="s">
        <v>10</v>
      </c>
      <c r="D136" s="57"/>
      <c r="E136" s="57"/>
      <c r="F136" s="34"/>
      <c r="G136" s="59"/>
      <c r="H136" s="38"/>
      <c r="I136" s="34"/>
      <c r="J136" s="47" t="s">
        <v>52</v>
      </c>
      <c r="K136" s="39">
        <v>21</v>
      </c>
      <c r="L136" s="45">
        <v>141419</v>
      </c>
      <c r="M136" s="45">
        <f t="shared" ref="M136:M138" si="56">L136</f>
        <v>141419</v>
      </c>
      <c r="N136" s="44"/>
      <c r="O136" s="54"/>
      <c r="P136" s="54"/>
      <c r="Q136" s="40">
        <f t="shared" si="51"/>
        <v>141419</v>
      </c>
    </row>
    <row r="137" spans="1:38" s="8" customFormat="1" ht="18" customHeight="1" x14ac:dyDescent="0.25">
      <c r="A137" s="63"/>
      <c r="B137" s="59">
        <v>71956000</v>
      </c>
      <c r="C137" s="57" t="s">
        <v>10</v>
      </c>
      <c r="D137" s="57"/>
      <c r="E137" s="57"/>
      <c r="F137" s="34"/>
      <c r="G137" s="59"/>
      <c r="H137" s="38"/>
      <c r="I137" s="34"/>
      <c r="J137" s="47" t="s">
        <v>50</v>
      </c>
      <c r="K137" s="39">
        <v>10</v>
      </c>
      <c r="L137" s="45">
        <v>6608326</v>
      </c>
      <c r="M137" s="45">
        <f t="shared" si="56"/>
        <v>6608326</v>
      </c>
      <c r="N137" s="44"/>
      <c r="O137" s="44"/>
      <c r="P137" s="44"/>
      <c r="Q137" s="40">
        <f t="shared" si="51"/>
        <v>6608326</v>
      </c>
    </row>
    <row r="138" spans="1:38" s="8" customFormat="1" ht="33.75" customHeight="1" x14ac:dyDescent="0.25">
      <c r="A138" s="63"/>
      <c r="B138" s="59">
        <v>71956000</v>
      </c>
      <c r="C138" s="57" t="s">
        <v>10</v>
      </c>
      <c r="D138" s="57"/>
      <c r="E138" s="57"/>
      <c r="F138" s="37"/>
      <c r="G138" s="59"/>
      <c r="H138" s="38"/>
      <c r="I138" s="34"/>
      <c r="J138" s="55" t="s">
        <v>90</v>
      </c>
      <c r="K138" s="50">
        <v>96</v>
      </c>
      <c r="L138" s="52">
        <v>20000</v>
      </c>
      <c r="M138" s="45">
        <f t="shared" si="56"/>
        <v>20000</v>
      </c>
      <c r="N138" s="52"/>
      <c r="O138" s="52"/>
      <c r="P138" s="52"/>
      <c r="Q138" s="40">
        <f t="shared" ref="Q138:Q139" si="57">M138+N138+O138+P138</f>
        <v>20000</v>
      </c>
      <c r="R138" s="19"/>
    </row>
    <row r="139" spans="1:38" s="20" customFormat="1" ht="48" customHeight="1" x14ac:dyDescent="0.3">
      <c r="A139" s="64"/>
      <c r="B139" s="59">
        <v>71956000</v>
      </c>
      <c r="C139" s="57" t="s">
        <v>10</v>
      </c>
      <c r="D139" s="57"/>
      <c r="E139" s="57"/>
      <c r="F139" s="53"/>
      <c r="G139" s="59"/>
      <c r="H139" s="38"/>
      <c r="I139" s="34"/>
      <c r="J139" s="55" t="s">
        <v>49</v>
      </c>
      <c r="K139" s="39">
        <v>20</v>
      </c>
      <c r="L139" s="52">
        <v>145046</v>
      </c>
      <c r="M139" s="45"/>
      <c r="N139" s="51"/>
      <c r="O139" s="45">
        <f>L139*0.95</f>
        <v>137793.69999999998</v>
      </c>
      <c r="P139" s="40">
        <f>L139-O139</f>
        <v>7252.3000000000175</v>
      </c>
      <c r="Q139" s="40">
        <f t="shared" si="57"/>
        <v>145046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7"/>
      <c r="AJ139" s="19"/>
      <c r="AK139" s="19"/>
      <c r="AL139" s="19"/>
    </row>
    <row r="140" spans="1:38" s="8" customFormat="1" ht="15.75" x14ac:dyDescent="0.25">
      <c r="A140" s="62">
        <v>33</v>
      </c>
      <c r="B140" s="59">
        <v>71956000</v>
      </c>
      <c r="C140" s="57" t="s">
        <v>10</v>
      </c>
      <c r="D140" s="57" t="s">
        <v>10</v>
      </c>
      <c r="E140" s="57" t="s">
        <v>40</v>
      </c>
      <c r="F140" s="34">
        <v>12</v>
      </c>
      <c r="G140" s="59" t="s">
        <v>25</v>
      </c>
      <c r="H140" s="38">
        <v>7165.1</v>
      </c>
      <c r="I140" s="34">
        <v>320</v>
      </c>
      <c r="J140" s="57" t="s">
        <v>48</v>
      </c>
      <c r="K140" s="37" t="s">
        <v>2</v>
      </c>
      <c r="L140" s="45">
        <f>L141+L142</f>
        <v>4713467</v>
      </c>
      <c r="M140" s="45">
        <f t="shared" ref="M140:P140" si="58">M141+M142</f>
        <v>4713467</v>
      </c>
      <c r="N140" s="45">
        <f t="shared" si="58"/>
        <v>0</v>
      </c>
      <c r="O140" s="45">
        <f t="shared" si="58"/>
        <v>0</v>
      </c>
      <c r="P140" s="45">
        <f t="shared" si="58"/>
        <v>0</v>
      </c>
      <c r="Q140" s="40">
        <f t="shared" si="51"/>
        <v>4713467</v>
      </c>
    </row>
    <row r="141" spans="1:38" s="8" customFormat="1" ht="18" customHeight="1" x14ac:dyDescent="0.25">
      <c r="A141" s="63"/>
      <c r="B141" s="59">
        <v>71956000</v>
      </c>
      <c r="C141" s="57" t="s">
        <v>10</v>
      </c>
      <c r="D141" s="57"/>
      <c r="E141" s="57"/>
      <c r="F141" s="34"/>
      <c r="G141" s="59"/>
      <c r="H141" s="38"/>
      <c r="I141" s="34"/>
      <c r="J141" s="47" t="s">
        <v>52</v>
      </c>
      <c r="K141" s="39">
        <v>21</v>
      </c>
      <c r="L141" s="45">
        <v>98755</v>
      </c>
      <c r="M141" s="45">
        <f t="shared" ref="M141:M142" si="59">L141</f>
        <v>98755</v>
      </c>
      <c r="N141" s="44"/>
      <c r="O141" s="54"/>
      <c r="P141" s="54"/>
      <c r="Q141" s="40">
        <f t="shared" si="51"/>
        <v>98755</v>
      </c>
    </row>
    <row r="142" spans="1:38" s="8" customFormat="1" ht="18" customHeight="1" x14ac:dyDescent="0.25">
      <c r="A142" s="64"/>
      <c r="B142" s="59">
        <v>71956000</v>
      </c>
      <c r="C142" s="57" t="s">
        <v>10</v>
      </c>
      <c r="D142" s="57"/>
      <c r="E142" s="57"/>
      <c r="F142" s="34"/>
      <c r="G142" s="59"/>
      <c r="H142" s="38"/>
      <c r="I142" s="34"/>
      <c r="J142" s="47" t="s">
        <v>53</v>
      </c>
      <c r="K142" s="49" t="s">
        <v>4</v>
      </c>
      <c r="L142" s="45">
        <v>4614712</v>
      </c>
      <c r="M142" s="45">
        <f t="shared" si="59"/>
        <v>4614712</v>
      </c>
      <c r="N142" s="44"/>
      <c r="O142" s="44"/>
      <c r="P142" s="44"/>
      <c r="Q142" s="40">
        <f t="shared" si="51"/>
        <v>4614712</v>
      </c>
    </row>
    <row r="143" spans="1:38" s="8" customFormat="1" ht="15.75" x14ac:dyDescent="0.25">
      <c r="A143" s="70">
        <v>34</v>
      </c>
      <c r="B143" s="59">
        <v>71956000</v>
      </c>
      <c r="C143" s="57" t="s">
        <v>10</v>
      </c>
      <c r="D143" s="57" t="s">
        <v>10</v>
      </c>
      <c r="E143" s="57" t="s">
        <v>92</v>
      </c>
      <c r="F143" s="37" t="s">
        <v>26</v>
      </c>
      <c r="G143" s="59" t="s">
        <v>25</v>
      </c>
      <c r="H143" s="38">
        <v>7241.2</v>
      </c>
      <c r="I143" s="34">
        <v>359</v>
      </c>
      <c r="J143" s="57" t="s">
        <v>48</v>
      </c>
      <c r="K143" s="39" t="s">
        <v>2</v>
      </c>
      <c r="L143" s="52">
        <f>L144+L145</f>
        <v>176898</v>
      </c>
      <c r="M143" s="52">
        <f t="shared" ref="M143:P143" si="60">M144+M145</f>
        <v>20000</v>
      </c>
      <c r="N143" s="52">
        <f t="shared" si="60"/>
        <v>0</v>
      </c>
      <c r="O143" s="52">
        <f t="shared" si="60"/>
        <v>149053.1</v>
      </c>
      <c r="P143" s="52">
        <f t="shared" si="60"/>
        <v>7844.8999999999942</v>
      </c>
      <c r="Q143" s="40">
        <f t="shared" si="51"/>
        <v>176898</v>
      </c>
    </row>
    <row r="144" spans="1:38" s="8" customFormat="1" ht="33.75" customHeight="1" x14ac:dyDescent="0.25">
      <c r="A144" s="71"/>
      <c r="B144" s="59">
        <v>71956000</v>
      </c>
      <c r="C144" s="57" t="s">
        <v>10</v>
      </c>
      <c r="D144" s="57"/>
      <c r="E144" s="57"/>
      <c r="F144" s="37"/>
      <c r="G144" s="59"/>
      <c r="H144" s="38"/>
      <c r="I144" s="34"/>
      <c r="J144" s="55" t="s">
        <v>90</v>
      </c>
      <c r="K144" s="50">
        <v>96</v>
      </c>
      <c r="L144" s="52">
        <v>20000</v>
      </c>
      <c r="M144" s="52">
        <v>20000</v>
      </c>
      <c r="N144" s="52"/>
      <c r="O144" s="52"/>
      <c r="P144" s="52"/>
      <c r="Q144" s="40">
        <f t="shared" si="51"/>
        <v>20000</v>
      </c>
    </row>
    <row r="145" spans="1:38" s="8" customFormat="1" ht="48" customHeight="1" x14ac:dyDescent="0.25">
      <c r="A145" s="72"/>
      <c r="B145" s="59">
        <v>71956000</v>
      </c>
      <c r="C145" s="57" t="s">
        <v>10</v>
      </c>
      <c r="D145" s="57"/>
      <c r="E145" s="57"/>
      <c r="F145" s="53"/>
      <c r="G145" s="59"/>
      <c r="H145" s="38"/>
      <c r="I145" s="34"/>
      <c r="J145" s="55" t="s">
        <v>49</v>
      </c>
      <c r="K145" s="39">
        <v>20</v>
      </c>
      <c r="L145" s="52">
        <v>156898</v>
      </c>
      <c r="M145" s="36"/>
      <c r="N145" s="45"/>
      <c r="O145" s="45">
        <f>L145*0.95</f>
        <v>149053.1</v>
      </c>
      <c r="P145" s="40">
        <f>L145-O145</f>
        <v>7844.8999999999942</v>
      </c>
      <c r="Q145" s="40">
        <f t="shared" si="51"/>
        <v>156898</v>
      </c>
    </row>
    <row r="146" spans="1:38" s="10" customFormat="1" ht="18.75" x14ac:dyDescent="0.3">
      <c r="A146" s="70">
        <v>35</v>
      </c>
      <c r="B146" s="59">
        <v>71956000</v>
      </c>
      <c r="C146" s="57" t="s">
        <v>10</v>
      </c>
      <c r="D146" s="57" t="s">
        <v>10</v>
      </c>
      <c r="E146" s="57" t="s">
        <v>92</v>
      </c>
      <c r="F146" s="37" t="s">
        <v>12</v>
      </c>
      <c r="G146" s="59" t="s">
        <v>25</v>
      </c>
      <c r="H146" s="38">
        <v>4633.1000000000004</v>
      </c>
      <c r="I146" s="34">
        <v>220</v>
      </c>
      <c r="J146" s="57" t="s">
        <v>48</v>
      </c>
      <c r="K146" s="39" t="s">
        <v>2</v>
      </c>
      <c r="L146" s="52">
        <f>L147+L148</f>
        <v>279268</v>
      </c>
      <c r="M146" s="52">
        <f t="shared" ref="M146:P146" si="61">M147+M148</f>
        <v>20000</v>
      </c>
      <c r="N146" s="52">
        <f t="shared" si="61"/>
        <v>0</v>
      </c>
      <c r="O146" s="52">
        <f t="shared" si="61"/>
        <v>246304.59999999998</v>
      </c>
      <c r="P146" s="52">
        <f t="shared" si="61"/>
        <v>12963.400000000023</v>
      </c>
      <c r="Q146" s="40">
        <f t="shared" si="51"/>
        <v>279268</v>
      </c>
      <c r="R146" s="8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7"/>
      <c r="AJ146" s="9"/>
      <c r="AK146" s="9"/>
      <c r="AL146" s="9"/>
    </row>
    <row r="147" spans="1:38" s="8" customFormat="1" ht="33.75" customHeight="1" x14ac:dyDescent="0.25">
      <c r="A147" s="71"/>
      <c r="B147" s="59">
        <v>71956000</v>
      </c>
      <c r="C147" s="57" t="s">
        <v>10</v>
      </c>
      <c r="D147" s="57"/>
      <c r="E147" s="57"/>
      <c r="F147" s="37"/>
      <c r="G147" s="59"/>
      <c r="H147" s="38"/>
      <c r="I147" s="34"/>
      <c r="J147" s="55" t="s">
        <v>90</v>
      </c>
      <c r="K147" s="50">
        <v>96</v>
      </c>
      <c r="L147" s="52">
        <v>20000</v>
      </c>
      <c r="M147" s="52">
        <v>20000</v>
      </c>
      <c r="N147" s="52"/>
      <c r="O147" s="52"/>
      <c r="P147" s="52"/>
      <c r="Q147" s="40">
        <f t="shared" si="51"/>
        <v>20000</v>
      </c>
    </row>
    <row r="148" spans="1:38" s="8" customFormat="1" ht="48" customHeight="1" x14ac:dyDescent="0.25">
      <c r="A148" s="72"/>
      <c r="B148" s="59">
        <v>71956000</v>
      </c>
      <c r="C148" s="57" t="s">
        <v>10</v>
      </c>
      <c r="D148" s="57"/>
      <c r="E148" s="57"/>
      <c r="F148" s="53"/>
      <c r="G148" s="59"/>
      <c r="H148" s="38"/>
      <c r="I148" s="34"/>
      <c r="J148" s="55" t="s">
        <v>49</v>
      </c>
      <c r="K148" s="39">
        <v>20</v>
      </c>
      <c r="L148" s="52">
        <v>259268</v>
      </c>
      <c r="M148" s="45"/>
      <c r="N148" s="45"/>
      <c r="O148" s="45">
        <f>L148*0.95</f>
        <v>246304.59999999998</v>
      </c>
      <c r="P148" s="40">
        <f>L148-O148</f>
        <v>12963.400000000023</v>
      </c>
      <c r="Q148" s="40">
        <f t="shared" si="51"/>
        <v>259268</v>
      </c>
    </row>
    <row r="149" spans="1:38" s="8" customFormat="1" ht="15.75" x14ac:dyDescent="0.25">
      <c r="A149" s="70">
        <v>36</v>
      </c>
      <c r="B149" s="59">
        <v>71956000</v>
      </c>
      <c r="C149" s="57" t="s">
        <v>10</v>
      </c>
      <c r="D149" s="57" t="s">
        <v>10</v>
      </c>
      <c r="E149" s="57" t="s">
        <v>92</v>
      </c>
      <c r="F149" s="37" t="s">
        <v>47</v>
      </c>
      <c r="G149" s="59" t="s">
        <v>25</v>
      </c>
      <c r="H149" s="38">
        <v>5883.8</v>
      </c>
      <c r="I149" s="34">
        <v>209</v>
      </c>
      <c r="J149" s="55" t="s">
        <v>48</v>
      </c>
      <c r="K149" s="49" t="s">
        <v>2</v>
      </c>
      <c r="L149" s="52">
        <f>L150+L151</f>
        <v>160580</v>
      </c>
      <c r="M149" s="52">
        <f t="shared" ref="M149:P149" si="62">M150+M151</f>
        <v>20000</v>
      </c>
      <c r="N149" s="52">
        <f t="shared" si="62"/>
        <v>0</v>
      </c>
      <c r="O149" s="52">
        <f t="shared" si="62"/>
        <v>133551</v>
      </c>
      <c r="P149" s="52">
        <f t="shared" si="62"/>
        <v>7029</v>
      </c>
      <c r="Q149" s="40">
        <f t="shared" si="51"/>
        <v>160580</v>
      </c>
    </row>
    <row r="150" spans="1:38" s="8" customFormat="1" ht="33.75" customHeight="1" x14ac:dyDescent="0.25">
      <c r="A150" s="71"/>
      <c r="B150" s="59">
        <v>71956000</v>
      </c>
      <c r="C150" s="57" t="s">
        <v>10</v>
      </c>
      <c r="D150" s="57"/>
      <c r="E150" s="57"/>
      <c r="F150" s="37"/>
      <c r="G150" s="59"/>
      <c r="H150" s="38"/>
      <c r="I150" s="34"/>
      <c r="J150" s="55" t="s">
        <v>90</v>
      </c>
      <c r="K150" s="50">
        <v>96</v>
      </c>
      <c r="L150" s="52">
        <v>20000</v>
      </c>
      <c r="M150" s="52">
        <v>20000</v>
      </c>
      <c r="N150" s="52"/>
      <c r="O150" s="52"/>
      <c r="P150" s="52"/>
      <c r="Q150" s="40">
        <f t="shared" si="51"/>
        <v>20000</v>
      </c>
    </row>
    <row r="151" spans="1:38" s="10" customFormat="1" ht="48" customHeight="1" x14ac:dyDescent="0.3">
      <c r="A151" s="72"/>
      <c r="B151" s="59">
        <v>71956000</v>
      </c>
      <c r="C151" s="57" t="s">
        <v>10</v>
      </c>
      <c r="D151" s="57"/>
      <c r="E151" s="57"/>
      <c r="F151" s="53"/>
      <c r="G151" s="59"/>
      <c r="H151" s="38"/>
      <c r="I151" s="34"/>
      <c r="J151" s="55" t="s">
        <v>49</v>
      </c>
      <c r="K151" s="37">
        <v>20</v>
      </c>
      <c r="L151" s="52">
        <v>140580</v>
      </c>
      <c r="M151" s="45"/>
      <c r="N151" s="45"/>
      <c r="O151" s="45">
        <f>L151*0.95</f>
        <v>133551</v>
      </c>
      <c r="P151" s="40">
        <f>L151-O151</f>
        <v>7029</v>
      </c>
      <c r="Q151" s="40">
        <f t="shared" si="51"/>
        <v>140580</v>
      </c>
      <c r="R151" s="8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7"/>
      <c r="AJ151" s="9"/>
      <c r="AK151" s="9"/>
      <c r="AL151" s="9"/>
    </row>
    <row r="152" spans="1:38" s="8" customFormat="1" ht="15.75" x14ac:dyDescent="0.25">
      <c r="A152" s="70">
        <v>37</v>
      </c>
      <c r="B152" s="59">
        <v>71956000</v>
      </c>
      <c r="C152" s="57" t="s">
        <v>10</v>
      </c>
      <c r="D152" s="57" t="s">
        <v>10</v>
      </c>
      <c r="E152" s="57" t="s">
        <v>92</v>
      </c>
      <c r="F152" s="37" t="s">
        <v>9</v>
      </c>
      <c r="G152" s="59" t="s">
        <v>25</v>
      </c>
      <c r="H152" s="38">
        <v>5910.8</v>
      </c>
      <c r="I152" s="34">
        <v>226</v>
      </c>
      <c r="J152" s="55" t="s">
        <v>48</v>
      </c>
      <c r="K152" s="39" t="s">
        <v>2</v>
      </c>
      <c r="L152" s="52">
        <f>L153+L154</f>
        <v>165043</v>
      </c>
      <c r="M152" s="52">
        <f t="shared" ref="M152:P152" si="63">M153+M154</f>
        <v>20000</v>
      </c>
      <c r="N152" s="52">
        <f t="shared" si="63"/>
        <v>0</v>
      </c>
      <c r="O152" s="52">
        <f t="shared" si="63"/>
        <v>137790.85</v>
      </c>
      <c r="P152" s="52">
        <f t="shared" si="63"/>
        <v>7252.1499999999942</v>
      </c>
      <c r="Q152" s="40">
        <f t="shared" si="51"/>
        <v>165043</v>
      </c>
    </row>
    <row r="153" spans="1:38" s="8" customFormat="1" ht="33.75" customHeight="1" x14ac:dyDescent="0.25">
      <c r="A153" s="71"/>
      <c r="B153" s="59">
        <v>71956000</v>
      </c>
      <c r="C153" s="57" t="s">
        <v>10</v>
      </c>
      <c r="D153" s="57"/>
      <c r="E153" s="57"/>
      <c r="F153" s="37"/>
      <c r="G153" s="59"/>
      <c r="H153" s="38"/>
      <c r="I153" s="34"/>
      <c r="J153" s="55" t="s">
        <v>90</v>
      </c>
      <c r="K153" s="50">
        <v>96</v>
      </c>
      <c r="L153" s="52">
        <v>20000</v>
      </c>
      <c r="M153" s="52">
        <v>20000</v>
      </c>
      <c r="N153" s="52"/>
      <c r="O153" s="52"/>
      <c r="P153" s="52"/>
      <c r="Q153" s="40">
        <f t="shared" si="51"/>
        <v>20000</v>
      </c>
    </row>
    <row r="154" spans="1:38" s="8" customFormat="1" ht="48" customHeight="1" x14ac:dyDescent="0.25">
      <c r="A154" s="72"/>
      <c r="B154" s="59">
        <v>71956000</v>
      </c>
      <c r="C154" s="57" t="s">
        <v>10</v>
      </c>
      <c r="D154" s="57"/>
      <c r="E154" s="57"/>
      <c r="F154" s="53"/>
      <c r="G154" s="59"/>
      <c r="H154" s="38"/>
      <c r="I154" s="34"/>
      <c r="J154" s="55" t="s">
        <v>49</v>
      </c>
      <c r="K154" s="39">
        <v>20</v>
      </c>
      <c r="L154" s="52">
        <v>145043</v>
      </c>
      <c r="M154" s="45"/>
      <c r="N154" s="51"/>
      <c r="O154" s="45">
        <f>L154*0.95</f>
        <v>137790.85</v>
      </c>
      <c r="P154" s="40">
        <f>L154-O154</f>
        <v>7252.1499999999942</v>
      </c>
      <c r="Q154" s="40">
        <f t="shared" si="51"/>
        <v>145043</v>
      </c>
    </row>
    <row r="155" spans="1:38" s="10" customFormat="1" ht="18.75" x14ac:dyDescent="0.3">
      <c r="A155" s="70">
        <v>38</v>
      </c>
      <c r="B155" s="59">
        <v>71956000</v>
      </c>
      <c r="C155" s="57" t="s">
        <v>10</v>
      </c>
      <c r="D155" s="57" t="s">
        <v>10</v>
      </c>
      <c r="E155" s="57" t="s">
        <v>93</v>
      </c>
      <c r="F155" s="37" t="s">
        <v>11</v>
      </c>
      <c r="G155" s="59" t="s">
        <v>25</v>
      </c>
      <c r="H155" s="38">
        <v>12513.5</v>
      </c>
      <c r="I155" s="34">
        <v>567</v>
      </c>
      <c r="J155" s="47" t="s">
        <v>48</v>
      </c>
      <c r="K155" s="37" t="s">
        <v>2</v>
      </c>
      <c r="L155" s="52">
        <f>L156+L157</f>
        <v>276390</v>
      </c>
      <c r="M155" s="52">
        <f t="shared" ref="M155:P155" si="64">M156+M157</f>
        <v>20000</v>
      </c>
      <c r="N155" s="52">
        <f t="shared" si="64"/>
        <v>0</v>
      </c>
      <c r="O155" s="52">
        <f t="shared" si="64"/>
        <v>243570.5</v>
      </c>
      <c r="P155" s="52">
        <f t="shared" si="64"/>
        <v>12819.5</v>
      </c>
      <c r="Q155" s="40">
        <f t="shared" si="51"/>
        <v>276390</v>
      </c>
      <c r="R155" s="8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7"/>
      <c r="AJ155" s="9"/>
      <c r="AK155" s="9"/>
      <c r="AL155" s="9"/>
    </row>
    <row r="156" spans="1:38" s="8" customFormat="1" ht="33.75" customHeight="1" x14ac:dyDescent="0.25">
      <c r="A156" s="71"/>
      <c r="B156" s="59">
        <v>71956000</v>
      </c>
      <c r="C156" s="57" t="s">
        <v>10</v>
      </c>
      <c r="D156" s="57"/>
      <c r="E156" s="57"/>
      <c r="F156" s="37"/>
      <c r="G156" s="59"/>
      <c r="H156" s="38"/>
      <c r="I156" s="34"/>
      <c r="J156" s="55" t="s">
        <v>90</v>
      </c>
      <c r="K156" s="50">
        <v>96</v>
      </c>
      <c r="L156" s="52">
        <v>20000</v>
      </c>
      <c r="M156" s="52">
        <v>20000</v>
      </c>
      <c r="N156" s="52"/>
      <c r="O156" s="52"/>
      <c r="P156" s="52"/>
      <c r="Q156" s="40">
        <f t="shared" si="51"/>
        <v>20000</v>
      </c>
    </row>
    <row r="157" spans="1:38" s="8" customFormat="1" ht="48" customHeight="1" x14ac:dyDescent="0.25">
      <c r="A157" s="72"/>
      <c r="B157" s="59">
        <v>71956000</v>
      </c>
      <c r="C157" s="57" t="s">
        <v>10</v>
      </c>
      <c r="D157" s="57"/>
      <c r="E157" s="57"/>
      <c r="F157" s="53"/>
      <c r="G157" s="59"/>
      <c r="H157" s="38"/>
      <c r="I157" s="34"/>
      <c r="J157" s="55" t="s">
        <v>49</v>
      </c>
      <c r="K157" s="37">
        <v>20</v>
      </c>
      <c r="L157" s="52">
        <v>256390</v>
      </c>
      <c r="M157" s="45"/>
      <c r="N157" s="45"/>
      <c r="O157" s="45">
        <f>L157*0.95</f>
        <v>243570.5</v>
      </c>
      <c r="P157" s="40">
        <f>L157-O157</f>
        <v>12819.5</v>
      </c>
      <c r="Q157" s="40">
        <f t="shared" si="51"/>
        <v>256390</v>
      </c>
    </row>
    <row r="158" spans="1:38" s="8" customFormat="1" ht="15.75" x14ac:dyDescent="0.25">
      <c r="A158" s="70">
        <v>39</v>
      </c>
      <c r="B158" s="59">
        <v>71956000</v>
      </c>
      <c r="C158" s="57" t="s">
        <v>10</v>
      </c>
      <c r="D158" s="57" t="s">
        <v>10</v>
      </c>
      <c r="E158" s="57" t="s">
        <v>93</v>
      </c>
      <c r="F158" s="37" t="s">
        <v>12</v>
      </c>
      <c r="G158" s="59" t="s">
        <v>25</v>
      </c>
      <c r="H158" s="38">
        <v>15353.7</v>
      </c>
      <c r="I158" s="34">
        <v>705</v>
      </c>
      <c r="J158" s="55" t="s">
        <v>48</v>
      </c>
      <c r="K158" s="39" t="s">
        <v>2</v>
      </c>
      <c r="L158" s="52">
        <f>L159+L160</f>
        <v>254778</v>
      </c>
      <c r="M158" s="52">
        <f t="shared" ref="M158:P158" si="65">M159+M160</f>
        <v>20000</v>
      </c>
      <c r="N158" s="52">
        <f t="shared" si="65"/>
        <v>0</v>
      </c>
      <c r="O158" s="52">
        <f t="shared" si="65"/>
        <v>223039.09999999998</v>
      </c>
      <c r="P158" s="52">
        <f t="shared" si="65"/>
        <v>11738.900000000023</v>
      </c>
      <c r="Q158" s="40">
        <f t="shared" si="51"/>
        <v>254778</v>
      </c>
    </row>
    <row r="159" spans="1:38" s="8" customFormat="1" ht="33.75" customHeight="1" x14ac:dyDescent="0.25">
      <c r="A159" s="71"/>
      <c r="B159" s="59">
        <v>71956000</v>
      </c>
      <c r="C159" s="57" t="s">
        <v>10</v>
      </c>
      <c r="D159" s="57"/>
      <c r="E159" s="57"/>
      <c r="F159" s="37"/>
      <c r="G159" s="59"/>
      <c r="H159" s="38"/>
      <c r="I159" s="34"/>
      <c r="J159" s="55" t="s">
        <v>90</v>
      </c>
      <c r="K159" s="50">
        <v>96</v>
      </c>
      <c r="L159" s="52">
        <v>20000</v>
      </c>
      <c r="M159" s="52">
        <v>20000</v>
      </c>
      <c r="N159" s="52"/>
      <c r="O159" s="52"/>
      <c r="P159" s="52"/>
      <c r="Q159" s="40">
        <f t="shared" si="51"/>
        <v>20000</v>
      </c>
    </row>
    <row r="160" spans="1:38" s="10" customFormat="1" ht="48" customHeight="1" x14ac:dyDescent="0.3">
      <c r="A160" s="72"/>
      <c r="B160" s="59">
        <v>71956000</v>
      </c>
      <c r="C160" s="57" t="s">
        <v>10</v>
      </c>
      <c r="D160" s="57"/>
      <c r="E160" s="57"/>
      <c r="F160" s="53"/>
      <c r="G160" s="59"/>
      <c r="H160" s="38"/>
      <c r="I160" s="34"/>
      <c r="J160" s="55" t="s">
        <v>49</v>
      </c>
      <c r="K160" s="39">
        <v>20</v>
      </c>
      <c r="L160" s="52">
        <v>234778</v>
      </c>
      <c r="M160" s="45"/>
      <c r="N160" s="51"/>
      <c r="O160" s="45">
        <f>L160*0.95</f>
        <v>223039.09999999998</v>
      </c>
      <c r="P160" s="40">
        <f>L160-O160</f>
        <v>11738.900000000023</v>
      </c>
      <c r="Q160" s="40">
        <f t="shared" si="51"/>
        <v>234778</v>
      </c>
      <c r="R160" s="8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7"/>
      <c r="AJ160" s="9"/>
      <c r="AK160" s="9"/>
      <c r="AL160" s="9"/>
    </row>
    <row r="161" spans="1:38" s="8" customFormat="1" ht="15.75" x14ac:dyDescent="0.25">
      <c r="A161" s="70">
        <v>40</v>
      </c>
      <c r="B161" s="59">
        <v>71956000</v>
      </c>
      <c r="C161" s="57" t="s">
        <v>10</v>
      </c>
      <c r="D161" s="57" t="s">
        <v>10</v>
      </c>
      <c r="E161" s="57" t="s">
        <v>94</v>
      </c>
      <c r="F161" s="37" t="s">
        <v>37</v>
      </c>
      <c r="G161" s="59" t="s">
        <v>25</v>
      </c>
      <c r="H161" s="38">
        <v>8554.4</v>
      </c>
      <c r="I161" s="34">
        <v>432</v>
      </c>
      <c r="J161" s="47" t="s">
        <v>48</v>
      </c>
      <c r="K161" s="37" t="s">
        <v>2</v>
      </c>
      <c r="L161" s="52">
        <f>L162+L163</f>
        <v>366652</v>
      </c>
      <c r="M161" s="52">
        <f t="shared" ref="M161:P161" si="66">M162+M163</f>
        <v>20000</v>
      </c>
      <c r="N161" s="52">
        <f t="shared" si="66"/>
        <v>0</v>
      </c>
      <c r="O161" s="52">
        <f t="shared" si="66"/>
        <v>329319.39999999997</v>
      </c>
      <c r="P161" s="52">
        <f t="shared" si="66"/>
        <v>17332.600000000035</v>
      </c>
      <c r="Q161" s="40">
        <f t="shared" si="51"/>
        <v>366652</v>
      </c>
    </row>
    <row r="162" spans="1:38" s="8" customFormat="1" ht="33.75" customHeight="1" x14ac:dyDescent="0.25">
      <c r="A162" s="71"/>
      <c r="B162" s="59">
        <v>71956000</v>
      </c>
      <c r="C162" s="57" t="s">
        <v>10</v>
      </c>
      <c r="D162" s="57"/>
      <c r="E162" s="57"/>
      <c r="F162" s="37"/>
      <c r="G162" s="59"/>
      <c r="H162" s="38"/>
      <c r="I162" s="34"/>
      <c r="J162" s="55" t="s">
        <v>90</v>
      </c>
      <c r="K162" s="50">
        <v>96</v>
      </c>
      <c r="L162" s="52">
        <v>20000</v>
      </c>
      <c r="M162" s="52">
        <v>20000</v>
      </c>
      <c r="N162" s="52"/>
      <c r="O162" s="52"/>
      <c r="P162" s="52"/>
      <c r="Q162" s="40">
        <f t="shared" si="51"/>
        <v>20000</v>
      </c>
    </row>
    <row r="163" spans="1:38" s="8" customFormat="1" ht="48" customHeight="1" x14ac:dyDescent="0.25">
      <c r="A163" s="72"/>
      <c r="B163" s="59">
        <v>71956000</v>
      </c>
      <c r="C163" s="57" t="s">
        <v>10</v>
      </c>
      <c r="D163" s="57"/>
      <c r="E163" s="57"/>
      <c r="F163" s="53"/>
      <c r="G163" s="59"/>
      <c r="H163" s="38"/>
      <c r="I163" s="34"/>
      <c r="J163" s="55" t="s">
        <v>49</v>
      </c>
      <c r="K163" s="37">
        <v>20</v>
      </c>
      <c r="L163" s="52">
        <v>346652</v>
      </c>
      <c r="M163" s="45"/>
      <c r="N163" s="45"/>
      <c r="O163" s="45">
        <f>L163*0.95</f>
        <v>329319.39999999997</v>
      </c>
      <c r="P163" s="40">
        <f>L163-O163</f>
        <v>17332.600000000035</v>
      </c>
      <c r="Q163" s="40">
        <f t="shared" si="51"/>
        <v>346652</v>
      </c>
    </row>
    <row r="164" spans="1:38" s="10" customFormat="1" ht="18.75" x14ac:dyDescent="0.3">
      <c r="A164" s="70">
        <v>41</v>
      </c>
      <c r="B164" s="59">
        <v>71956000</v>
      </c>
      <c r="C164" s="57" t="s">
        <v>10</v>
      </c>
      <c r="D164" s="57" t="s">
        <v>10</v>
      </c>
      <c r="E164" s="57" t="s">
        <v>94</v>
      </c>
      <c r="F164" s="37" t="s">
        <v>86</v>
      </c>
      <c r="G164" s="59" t="s">
        <v>25</v>
      </c>
      <c r="H164" s="38">
        <v>10439.700000000001</v>
      </c>
      <c r="I164" s="34">
        <v>486</v>
      </c>
      <c r="J164" s="55" t="s">
        <v>48</v>
      </c>
      <c r="K164" s="39" t="s">
        <v>2</v>
      </c>
      <c r="L164" s="52">
        <f>L165+L166</f>
        <v>165419</v>
      </c>
      <c r="M164" s="52">
        <f t="shared" ref="M164:P164" si="67">M165+M166</f>
        <v>20000</v>
      </c>
      <c r="N164" s="52">
        <f t="shared" si="67"/>
        <v>0</v>
      </c>
      <c r="O164" s="52">
        <f t="shared" si="67"/>
        <v>138148.04999999999</v>
      </c>
      <c r="P164" s="52">
        <f t="shared" si="67"/>
        <v>7270.9500000000116</v>
      </c>
      <c r="Q164" s="40">
        <f t="shared" si="51"/>
        <v>165419</v>
      </c>
      <c r="R164" s="8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7"/>
      <c r="AJ164" s="9"/>
      <c r="AK164" s="9"/>
      <c r="AL164" s="9"/>
    </row>
    <row r="165" spans="1:38" s="8" customFormat="1" ht="33.75" customHeight="1" x14ac:dyDescent="0.25">
      <c r="A165" s="71"/>
      <c r="B165" s="59">
        <v>71956000</v>
      </c>
      <c r="C165" s="57" t="s">
        <v>10</v>
      </c>
      <c r="D165" s="57"/>
      <c r="E165" s="57"/>
      <c r="F165" s="37"/>
      <c r="G165" s="59"/>
      <c r="H165" s="38"/>
      <c r="I165" s="34"/>
      <c r="J165" s="55" t="s">
        <v>90</v>
      </c>
      <c r="K165" s="50">
        <v>96</v>
      </c>
      <c r="L165" s="52">
        <v>20000</v>
      </c>
      <c r="M165" s="52">
        <v>20000</v>
      </c>
      <c r="N165" s="52"/>
      <c r="O165" s="52"/>
      <c r="P165" s="52"/>
      <c r="Q165" s="40">
        <f t="shared" si="51"/>
        <v>20000</v>
      </c>
    </row>
    <row r="166" spans="1:38" s="13" customFormat="1" ht="48" customHeight="1" x14ac:dyDescent="0.3">
      <c r="A166" s="72"/>
      <c r="B166" s="59">
        <v>71956000</v>
      </c>
      <c r="C166" s="57" t="s">
        <v>10</v>
      </c>
      <c r="D166" s="57"/>
      <c r="E166" s="57"/>
      <c r="F166" s="53"/>
      <c r="G166" s="59"/>
      <c r="H166" s="38"/>
      <c r="I166" s="34"/>
      <c r="J166" s="55" t="s">
        <v>49</v>
      </c>
      <c r="K166" s="39">
        <v>20</v>
      </c>
      <c r="L166" s="52">
        <v>145419</v>
      </c>
      <c r="M166" s="45"/>
      <c r="N166" s="51"/>
      <c r="O166" s="45">
        <f>L166*0.95</f>
        <v>138148.04999999999</v>
      </c>
      <c r="P166" s="40">
        <f>L166-O166</f>
        <v>7270.9500000000116</v>
      </c>
      <c r="Q166" s="40">
        <f t="shared" si="51"/>
        <v>145419</v>
      </c>
      <c r="R166" s="8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7"/>
      <c r="AJ166" s="12"/>
      <c r="AK166" s="12"/>
      <c r="AL166" s="12"/>
    </row>
    <row r="167" spans="1:38" s="13" customFormat="1" ht="18.75" x14ac:dyDescent="0.3">
      <c r="A167" s="70">
        <v>42</v>
      </c>
      <c r="B167" s="59">
        <v>71956000</v>
      </c>
      <c r="C167" s="57" t="s">
        <v>10</v>
      </c>
      <c r="D167" s="57" t="s">
        <v>10</v>
      </c>
      <c r="E167" s="57" t="s">
        <v>96</v>
      </c>
      <c r="F167" s="37" t="s">
        <v>38</v>
      </c>
      <c r="G167" s="59" t="s">
        <v>25</v>
      </c>
      <c r="H167" s="38">
        <v>4359.5</v>
      </c>
      <c r="I167" s="34">
        <v>204</v>
      </c>
      <c r="J167" s="55" t="s">
        <v>48</v>
      </c>
      <c r="K167" s="49" t="s">
        <v>2</v>
      </c>
      <c r="L167" s="52">
        <f>L168+L169</f>
        <v>197247</v>
      </c>
      <c r="M167" s="52">
        <f t="shared" ref="M167:P167" si="68">M168+M169</f>
        <v>20000</v>
      </c>
      <c r="N167" s="52">
        <f t="shared" si="68"/>
        <v>0</v>
      </c>
      <c r="O167" s="52">
        <f t="shared" si="68"/>
        <v>168384.65</v>
      </c>
      <c r="P167" s="52">
        <f t="shared" si="68"/>
        <v>8862.3500000000058</v>
      </c>
      <c r="Q167" s="40">
        <f t="shared" si="51"/>
        <v>197247</v>
      </c>
      <c r="R167" s="8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7"/>
      <c r="AJ167" s="12"/>
      <c r="AK167" s="12"/>
      <c r="AL167" s="12"/>
    </row>
    <row r="168" spans="1:38" s="8" customFormat="1" ht="33.75" customHeight="1" x14ac:dyDescent="0.25">
      <c r="A168" s="71"/>
      <c r="B168" s="59">
        <v>71956000</v>
      </c>
      <c r="C168" s="57" t="s">
        <v>10</v>
      </c>
      <c r="D168" s="57"/>
      <c r="E168" s="57"/>
      <c r="F168" s="37"/>
      <c r="G168" s="59"/>
      <c r="H168" s="38"/>
      <c r="I168" s="34"/>
      <c r="J168" s="55" t="s">
        <v>90</v>
      </c>
      <c r="K168" s="50">
        <v>96</v>
      </c>
      <c r="L168" s="52">
        <v>20000</v>
      </c>
      <c r="M168" s="52">
        <v>20000</v>
      </c>
      <c r="N168" s="52"/>
      <c r="O168" s="52"/>
      <c r="P168" s="52"/>
      <c r="Q168" s="40">
        <f t="shared" si="51"/>
        <v>20000</v>
      </c>
    </row>
    <row r="169" spans="1:38" s="13" customFormat="1" ht="48" customHeight="1" x14ac:dyDescent="0.3">
      <c r="A169" s="72"/>
      <c r="B169" s="59">
        <v>71956000</v>
      </c>
      <c r="C169" s="57" t="s">
        <v>10</v>
      </c>
      <c r="D169" s="57"/>
      <c r="E169" s="57"/>
      <c r="F169" s="53"/>
      <c r="G169" s="59"/>
      <c r="H169" s="38"/>
      <c r="I169" s="34"/>
      <c r="J169" s="55" t="s">
        <v>49</v>
      </c>
      <c r="K169" s="37">
        <v>20</v>
      </c>
      <c r="L169" s="52">
        <v>177247</v>
      </c>
      <c r="M169" s="45"/>
      <c r="N169" s="45"/>
      <c r="O169" s="45">
        <f>L169*0.95</f>
        <v>168384.65</v>
      </c>
      <c r="P169" s="40">
        <f>L169-O169</f>
        <v>8862.3500000000058</v>
      </c>
      <c r="Q169" s="40">
        <f t="shared" si="51"/>
        <v>177247</v>
      </c>
      <c r="R169" s="8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7"/>
      <c r="AJ169" s="12"/>
      <c r="AK169" s="12"/>
      <c r="AL169" s="12"/>
    </row>
    <row r="170" spans="1:38" s="13" customFormat="1" ht="18.75" x14ac:dyDescent="0.3">
      <c r="A170" s="70">
        <v>43</v>
      </c>
      <c r="B170" s="59">
        <v>71956000</v>
      </c>
      <c r="C170" s="57" t="s">
        <v>10</v>
      </c>
      <c r="D170" s="57" t="s">
        <v>10</v>
      </c>
      <c r="E170" s="57" t="s">
        <v>96</v>
      </c>
      <c r="F170" s="37" t="s">
        <v>87</v>
      </c>
      <c r="G170" s="59" t="s">
        <v>25</v>
      </c>
      <c r="H170" s="38">
        <v>4839.3999999999996</v>
      </c>
      <c r="I170" s="34">
        <v>215</v>
      </c>
      <c r="J170" s="55" t="s">
        <v>48</v>
      </c>
      <c r="K170" s="39" t="s">
        <v>2</v>
      </c>
      <c r="L170" s="52">
        <f>L171+L172</f>
        <v>200389</v>
      </c>
      <c r="M170" s="52">
        <f>M171+M172</f>
        <v>20000</v>
      </c>
      <c r="N170" s="52">
        <f t="shared" ref="N170:P170" si="69">N171+N172</f>
        <v>0</v>
      </c>
      <c r="O170" s="52">
        <f t="shared" si="69"/>
        <v>171369.55</v>
      </c>
      <c r="P170" s="52">
        <f t="shared" si="69"/>
        <v>9019.4500000000116</v>
      </c>
      <c r="Q170" s="40">
        <f t="shared" si="51"/>
        <v>200389</v>
      </c>
      <c r="R170" s="8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7"/>
      <c r="AJ170" s="12"/>
      <c r="AK170" s="12"/>
      <c r="AL170" s="12"/>
    </row>
    <row r="171" spans="1:38" s="8" customFormat="1" ht="33.75" customHeight="1" x14ac:dyDescent="0.25">
      <c r="A171" s="71"/>
      <c r="B171" s="59">
        <v>71956000</v>
      </c>
      <c r="C171" s="57" t="s">
        <v>10</v>
      </c>
      <c r="D171" s="57"/>
      <c r="E171" s="57"/>
      <c r="F171" s="37"/>
      <c r="G171" s="59"/>
      <c r="H171" s="38"/>
      <c r="I171" s="34"/>
      <c r="J171" s="55" t="s">
        <v>90</v>
      </c>
      <c r="K171" s="50">
        <v>96</v>
      </c>
      <c r="L171" s="52">
        <v>20000</v>
      </c>
      <c r="M171" s="52">
        <v>20000</v>
      </c>
      <c r="N171" s="52"/>
      <c r="O171" s="52"/>
      <c r="P171" s="52"/>
      <c r="Q171" s="40">
        <f t="shared" si="51"/>
        <v>20000</v>
      </c>
    </row>
    <row r="172" spans="1:38" s="20" customFormat="1" ht="48" customHeight="1" x14ac:dyDescent="0.3">
      <c r="A172" s="72"/>
      <c r="B172" s="59">
        <v>71956000</v>
      </c>
      <c r="C172" s="57" t="s">
        <v>10</v>
      </c>
      <c r="D172" s="57"/>
      <c r="E172" s="57"/>
      <c r="F172" s="53"/>
      <c r="G172" s="59"/>
      <c r="H172" s="38"/>
      <c r="I172" s="34"/>
      <c r="J172" s="55" t="s">
        <v>49</v>
      </c>
      <c r="K172" s="39">
        <v>20</v>
      </c>
      <c r="L172" s="52">
        <v>180389</v>
      </c>
      <c r="M172" s="45"/>
      <c r="N172" s="51"/>
      <c r="O172" s="45">
        <f>L172*0.95</f>
        <v>171369.55</v>
      </c>
      <c r="P172" s="40">
        <f>L172-O172</f>
        <v>9019.4500000000116</v>
      </c>
      <c r="Q172" s="40">
        <f t="shared" si="51"/>
        <v>180389</v>
      </c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7"/>
      <c r="AJ172" s="19"/>
      <c r="AK172" s="19"/>
      <c r="AL172" s="19"/>
    </row>
    <row r="173" spans="1:38" s="13" customFormat="1" ht="18.75" x14ac:dyDescent="0.3">
      <c r="A173" s="70">
        <v>44</v>
      </c>
      <c r="B173" s="59">
        <v>71956000</v>
      </c>
      <c r="C173" s="57" t="s">
        <v>10</v>
      </c>
      <c r="D173" s="57" t="s">
        <v>10</v>
      </c>
      <c r="E173" s="57" t="s">
        <v>97</v>
      </c>
      <c r="F173" s="37" t="s">
        <v>39</v>
      </c>
      <c r="G173" s="59" t="s">
        <v>25</v>
      </c>
      <c r="H173" s="38">
        <v>2065.6</v>
      </c>
      <c r="I173" s="34">
        <v>93</v>
      </c>
      <c r="J173" s="55" t="s">
        <v>48</v>
      </c>
      <c r="K173" s="39" t="s">
        <v>2</v>
      </c>
      <c r="L173" s="52">
        <f>L174+L175</f>
        <v>182507</v>
      </c>
      <c r="M173" s="52">
        <f t="shared" ref="M173:P173" si="70">M174+M175</f>
        <v>20000</v>
      </c>
      <c r="N173" s="52">
        <f t="shared" si="70"/>
        <v>0</v>
      </c>
      <c r="O173" s="52">
        <f t="shared" si="70"/>
        <v>154381.65</v>
      </c>
      <c r="P173" s="52">
        <f t="shared" si="70"/>
        <v>8125.3500000000058</v>
      </c>
      <c r="Q173" s="40">
        <f t="shared" si="51"/>
        <v>182507</v>
      </c>
      <c r="R173" s="89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7"/>
      <c r="AJ173" s="12"/>
      <c r="AK173" s="12"/>
      <c r="AL173" s="12"/>
    </row>
    <row r="174" spans="1:38" s="8" customFormat="1" ht="33.75" customHeight="1" x14ac:dyDescent="0.25">
      <c r="A174" s="71"/>
      <c r="B174" s="59">
        <v>71956000</v>
      </c>
      <c r="C174" s="57" t="s">
        <v>10</v>
      </c>
      <c r="D174" s="57"/>
      <c r="E174" s="57"/>
      <c r="F174" s="37"/>
      <c r="G174" s="59"/>
      <c r="H174" s="38"/>
      <c r="I174" s="34"/>
      <c r="J174" s="55" t="s">
        <v>90</v>
      </c>
      <c r="K174" s="50">
        <v>96</v>
      </c>
      <c r="L174" s="52">
        <v>20000</v>
      </c>
      <c r="M174" s="52">
        <v>20000</v>
      </c>
      <c r="N174" s="52"/>
      <c r="O174" s="52"/>
      <c r="P174" s="52"/>
      <c r="Q174" s="40">
        <f t="shared" si="51"/>
        <v>20000</v>
      </c>
      <c r="R174" s="89"/>
    </row>
    <row r="175" spans="1:38" s="13" customFormat="1" ht="48" customHeight="1" x14ac:dyDescent="0.3">
      <c r="A175" s="72"/>
      <c r="B175" s="59">
        <v>71956000</v>
      </c>
      <c r="C175" s="57" t="s">
        <v>10</v>
      </c>
      <c r="D175" s="57"/>
      <c r="E175" s="57"/>
      <c r="F175" s="53"/>
      <c r="G175" s="59"/>
      <c r="H175" s="38"/>
      <c r="I175" s="34"/>
      <c r="J175" s="55" t="s">
        <v>49</v>
      </c>
      <c r="K175" s="39">
        <v>20</v>
      </c>
      <c r="L175" s="52">
        <v>162507</v>
      </c>
      <c r="M175" s="45"/>
      <c r="N175" s="51"/>
      <c r="O175" s="45">
        <f>L175*0.95</f>
        <v>154381.65</v>
      </c>
      <c r="P175" s="40">
        <f>L175-O175</f>
        <v>8125.3500000000058</v>
      </c>
      <c r="Q175" s="40">
        <f t="shared" si="51"/>
        <v>162507</v>
      </c>
      <c r="R175" s="89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7"/>
      <c r="AJ175" s="12"/>
      <c r="AK175" s="12"/>
      <c r="AL175" s="12"/>
    </row>
    <row r="176" spans="1:38" s="13" customFormat="1" ht="18.75" x14ac:dyDescent="0.3">
      <c r="A176" s="70">
        <v>45</v>
      </c>
      <c r="B176" s="59">
        <v>71956000</v>
      </c>
      <c r="C176" s="57" t="s">
        <v>10</v>
      </c>
      <c r="D176" s="57" t="s">
        <v>10</v>
      </c>
      <c r="E176" s="57" t="s">
        <v>97</v>
      </c>
      <c r="F176" s="37" t="s">
        <v>27</v>
      </c>
      <c r="G176" s="59" t="s">
        <v>25</v>
      </c>
      <c r="H176" s="38">
        <v>2885.1</v>
      </c>
      <c r="I176" s="34">
        <v>121</v>
      </c>
      <c r="J176" s="47" t="s">
        <v>48</v>
      </c>
      <c r="K176" s="37" t="s">
        <v>2</v>
      </c>
      <c r="L176" s="52">
        <f>L177+L178</f>
        <v>143905</v>
      </c>
      <c r="M176" s="52">
        <f t="shared" ref="M176:P176" si="71">M177+M178</f>
        <v>20000</v>
      </c>
      <c r="N176" s="52">
        <f t="shared" si="71"/>
        <v>0</v>
      </c>
      <c r="O176" s="52">
        <f t="shared" si="71"/>
        <v>117709.75</v>
      </c>
      <c r="P176" s="52">
        <f t="shared" si="71"/>
        <v>6195.25</v>
      </c>
      <c r="Q176" s="40">
        <f t="shared" si="51"/>
        <v>143905</v>
      </c>
      <c r="R176" s="89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7"/>
      <c r="AJ176" s="12"/>
      <c r="AK176" s="12"/>
      <c r="AL176" s="12"/>
    </row>
    <row r="177" spans="1:38" s="8" customFormat="1" ht="33.75" customHeight="1" x14ac:dyDescent="0.25">
      <c r="A177" s="71"/>
      <c r="B177" s="59">
        <v>71956000</v>
      </c>
      <c r="C177" s="57" t="s">
        <v>10</v>
      </c>
      <c r="D177" s="57"/>
      <c r="E177" s="57"/>
      <c r="F177" s="37"/>
      <c r="G177" s="59"/>
      <c r="H177" s="38"/>
      <c r="I177" s="34"/>
      <c r="J177" s="55" t="s">
        <v>90</v>
      </c>
      <c r="K177" s="50">
        <v>96</v>
      </c>
      <c r="L177" s="52">
        <v>20000</v>
      </c>
      <c r="M177" s="52">
        <v>20000</v>
      </c>
      <c r="N177" s="52"/>
      <c r="O177" s="52"/>
      <c r="P177" s="52"/>
      <c r="Q177" s="40">
        <f t="shared" si="51"/>
        <v>20000</v>
      </c>
      <c r="R177" s="89"/>
    </row>
    <row r="178" spans="1:38" s="13" customFormat="1" ht="48" customHeight="1" x14ac:dyDescent="0.3">
      <c r="A178" s="72"/>
      <c r="B178" s="59">
        <v>71956000</v>
      </c>
      <c r="C178" s="57" t="s">
        <v>10</v>
      </c>
      <c r="D178" s="57"/>
      <c r="E178" s="57"/>
      <c r="F178" s="53"/>
      <c r="G178" s="59"/>
      <c r="H178" s="38"/>
      <c r="I178" s="34"/>
      <c r="J178" s="55" t="s">
        <v>49</v>
      </c>
      <c r="K178" s="37">
        <v>20</v>
      </c>
      <c r="L178" s="52">
        <v>123905</v>
      </c>
      <c r="M178" s="45"/>
      <c r="N178" s="45"/>
      <c r="O178" s="45">
        <f>L178*0.95</f>
        <v>117709.75</v>
      </c>
      <c r="P178" s="40">
        <f>L178-O178</f>
        <v>6195.25</v>
      </c>
      <c r="Q178" s="40">
        <f t="shared" si="51"/>
        <v>123905</v>
      </c>
      <c r="R178" s="89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7"/>
      <c r="AJ178" s="12"/>
      <c r="AK178" s="12"/>
      <c r="AL178" s="12"/>
    </row>
    <row r="179" spans="1:38" s="20" customFormat="1" ht="18.75" x14ac:dyDescent="0.3">
      <c r="A179" s="70">
        <v>46</v>
      </c>
      <c r="B179" s="59">
        <v>71956000</v>
      </c>
      <c r="C179" s="57" t="s">
        <v>10</v>
      </c>
      <c r="D179" s="57" t="s">
        <v>10</v>
      </c>
      <c r="E179" s="57" t="s">
        <v>97</v>
      </c>
      <c r="F179" s="37" t="s">
        <v>88</v>
      </c>
      <c r="G179" s="59" t="s">
        <v>25</v>
      </c>
      <c r="H179" s="38">
        <v>2786.1</v>
      </c>
      <c r="I179" s="34">
        <v>123</v>
      </c>
      <c r="J179" s="55" t="s">
        <v>48</v>
      </c>
      <c r="K179" s="39" t="s">
        <v>2</v>
      </c>
      <c r="L179" s="52">
        <f>L180+L181</f>
        <v>143889</v>
      </c>
      <c r="M179" s="52">
        <f t="shared" ref="M179:P179" si="72">M180+M181</f>
        <v>20000</v>
      </c>
      <c r="N179" s="52">
        <f t="shared" si="72"/>
        <v>0</v>
      </c>
      <c r="O179" s="52">
        <f t="shared" si="72"/>
        <v>117694.54999999999</v>
      </c>
      <c r="P179" s="52">
        <f t="shared" si="72"/>
        <v>6194.4500000000116</v>
      </c>
      <c r="Q179" s="40">
        <f t="shared" si="51"/>
        <v>143889</v>
      </c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7"/>
      <c r="AJ179" s="19"/>
      <c r="AK179" s="19"/>
      <c r="AL179" s="19"/>
    </row>
    <row r="180" spans="1:38" s="8" customFormat="1" ht="33.75" customHeight="1" x14ac:dyDescent="0.25">
      <c r="A180" s="71"/>
      <c r="B180" s="59">
        <v>71956000</v>
      </c>
      <c r="C180" s="57" t="s">
        <v>10</v>
      </c>
      <c r="D180" s="57"/>
      <c r="E180" s="57"/>
      <c r="F180" s="37"/>
      <c r="G180" s="59"/>
      <c r="H180" s="38"/>
      <c r="I180" s="34"/>
      <c r="J180" s="55" t="s">
        <v>90</v>
      </c>
      <c r="K180" s="50">
        <v>96</v>
      </c>
      <c r="L180" s="52">
        <v>20000</v>
      </c>
      <c r="M180" s="52">
        <v>20000</v>
      </c>
      <c r="N180" s="52"/>
      <c r="O180" s="52"/>
      <c r="P180" s="52"/>
      <c r="Q180" s="40">
        <f t="shared" si="51"/>
        <v>20000</v>
      </c>
      <c r="R180" s="19"/>
    </row>
    <row r="181" spans="1:38" s="20" customFormat="1" ht="48" customHeight="1" x14ac:dyDescent="0.3">
      <c r="A181" s="72"/>
      <c r="B181" s="59">
        <v>71956000</v>
      </c>
      <c r="C181" s="57" t="s">
        <v>10</v>
      </c>
      <c r="D181" s="57"/>
      <c r="E181" s="57"/>
      <c r="F181" s="53"/>
      <c r="G181" s="59"/>
      <c r="H181" s="38"/>
      <c r="I181" s="34"/>
      <c r="J181" s="55" t="s">
        <v>49</v>
      </c>
      <c r="K181" s="39">
        <v>20</v>
      </c>
      <c r="L181" s="52">
        <v>123889</v>
      </c>
      <c r="M181" s="45"/>
      <c r="N181" s="51"/>
      <c r="O181" s="45">
        <f>L181*0.95</f>
        <v>117694.54999999999</v>
      </c>
      <c r="P181" s="40">
        <f>L181-O181</f>
        <v>6194.4500000000116</v>
      </c>
      <c r="Q181" s="40">
        <f t="shared" si="51"/>
        <v>123889</v>
      </c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7"/>
      <c r="AJ181" s="19"/>
      <c r="AK181" s="19"/>
      <c r="AL181" s="19"/>
    </row>
    <row r="182" spans="1:38" s="20" customFormat="1" ht="18.75" x14ac:dyDescent="0.3">
      <c r="A182" s="70">
        <v>47</v>
      </c>
      <c r="B182" s="59">
        <v>71956000</v>
      </c>
      <c r="C182" s="57" t="s">
        <v>10</v>
      </c>
      <c r="D182" s="57" t="s">
        <v>10</v>
      </c>
      <c r="E182" s="57" t="s">
        <v>7</v>
      </c>
      <c r="F182" s="39">
        <v>3</v>
      </c>
      <c r="G182" s="59" t="s">
        <v>25</v>
      </c>
      <c r="H182" s="38">
        <v>7107.3</v>
      </c>
      <c r="I182" s="34">
        <v>325</v>
      </c>
      <c r="J182" s="47" t="s">
        <v>48</v>
      </c>
      <c r="K182" s="37" t="s">
        <v>2</v>
      </c>
      <c r="L182" s="52">
        <f>L183+L184</f>
        <v>214702</v>
      </c>
      <c r="M182" s="52">
        <f t="shared" ref="M182:P182" si="73">M183+M184</f>
        <v>20000</v>
      </c>
      <c r="N182" s="52">
        <f t="shared" si="73"/>
        <v>0</v>
      </c>
      <c r="O182" s="52">
        <f t="shared" si="73"/>
        <v>184966.9</v>
      </c>
      <c r="P182" s="52">
        <f t="shared" si="73"/>
        <v>9735.1000000000058</v>
      </c>
      <c r="Q182" s="40">
        <f t="shared" si="51"/>
        <v>214702</v>
      </c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7"/>
      <c r="AJ182" s="19"/>
      <c r="AK182" s="19"/>
      <c r="AL182" s="19"/>
    </row>
    <row r="183" spans="1:38" s="8" customFormat="1" ht="33.75" customHeight="1" x14ac:dyDescent="0.25">
      <c r="A183" s="71"/>
      <c r="B183" s="59">
        <v>71956000</v>
      </c>
      <c r="C183" s="57" t="s">
        <v>10</v>
      </c>
      <c r="D183" s="57"/>
      <c r="E183" s="57"/>
      <c r="F183" s="37"/>
      <c r="G183" s="59"/>
      <c r="H183" s="38"/>
      <c r="I183" s="34"/>
      <c r="J183" s="55" t="s">
        <v>90</v>
      </c>
      <c r="K183" s="50">
        <v>96</v>
      </c>
      <c r="L183" s="52">
        <v>20000</v>
      </c>
      <c r="M183" s="52">
        <v>20000</v>
      </c>
      <c r="N183" s="52"/>
      <c r="O183" s="52"/>
      <c r="P183" s="52"/>
      <c r="Q183" s="40">
        <f t="shared" si="51"/>
        <v>20000</v>
      </c>
      <c r="R183" s="19"/>
    </row>
    <row r="184" spans="1:38" s="20" customFormat="1" ht="48" customHeight="1" x14ac:dyDescent="0.3">
      <c r="A184" s="72"/>
      <c r="B184" s="59">
        <v>71956000</v>
      </c>
      <c r="C184" s="57" t="s">
        <v>10</v>
      </c>
      <c r="D184" s="57"/>
      <c r="E184" s="57"/>
      <c r="F184" s="39"/>
      <c r="G184" s="59"/>
      <c r="H184" s="38"/>
      <c r="I184" s="34"/>
      <c r="J184" s="55" t="s">
        <v>49</v>
      </c>
      <c r="K184" s="37">
        <v>20</v>
      </c>
      <c r="L184" s="52">
        <v>194702</v>
      </c>
      <c r="M184" s="45"/>
      <c r="N184" s="45"/>
      <c r="O184" s="45">
        <f>L184*0.95</f>
        <v>184966.9</v>
      </c>
      <c r="P184" s="40">
        <f>L184-O184</f>
        <v>9735.1000000000058</v>
      </c>
      <c r="Q184" s="40">
        <f t="shared" si="51"/>
        <v>194702</v>
      </c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7"/>
      <c r="AJ184" s="19"/>
      <c r="AK184" s="19"/>
      <c r="AL184" s="19"/>
    </row>
    <row r="185" spans="1:38" s="20" customFormat="1" ht="18.75" x14ac:dyDescent="0.3">
      <c r="A185" s="70">
        <v>48</v>
      </c>
      <c r="B185" s="59">
        <v>71956000</v>
      </c>
      <c r="C185" s="57" t="s">
        <v>10</v>
      </c>
      <c r="D185" s="57" t="s">
        <v>10</v>
      </c>
      <c r="E185" s="57" t="s">
        <v>7</v>
      </c>
      <c r="F185" s="39" t="s">
        <v>42</v>
      </c>
      <c r="G185" s="59" t="s">
        <v>25</v>
      </c>
      <c r="H185" s="38">
        <v>9253.5</v>
      </c>
      <c r="I185" s="34">
        <v>420</v>
      </c>
      <c r="J185" s="55" t="s">
        <v>48</v>
      </c>
      <c r="K185" s="39" t="s">
        <v>2</v>
      </c>
      <c r="L185" s="52">
        <f>L186+L187</f>
        <v>230529</v>
      </c>
      <c r="M185" s="52">
        <f t="shared" ref="M185:P185" si="74">M186+M187</f>
        <v>20000</v>
      </c>
      <c r="N185" s="52">
        <f t="shared" si="74"/>
        <v>0</v>
      </c>
      <c r="O185" s="52">
        <f t="shared" si="74"/>
        <v>200002.55</v>
      </c>
      <c r="P185" s="52">
        <f t="shared" si="74"/>
        <v>10526.450000000012</v>
      </c>
      <c r="Q185" s="40">
        <f t="shared" si="51"/>
        <v>230529</v>
      </c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7"/>
      <c r="AJ185" s="19"/>
      <c r="AK185" s="19"/>
      <c r="AL185" s="19"/>
    </row>
    <row r="186" spans="1:38" s="8" customFormat="1" ht="33.75" customHeight="1" x14ac:dyDescent="0.25">
      <c r="A186" s="71"/>
      <c r="B186" s="59">
        <v>71956000</v>
      </c>
      <c r="C186" s="57" t="s">
        <v>10</v>
      </c>
      <c r="D186" s="57"/>
      <c r="E186" s="57"/>
      <c r="F186" s="37"/>
      <c r="G186" s="59"/>
      <c r="H186" s="38"/>
      <c r="I186" s="34"/>
      <c r="J186" s="55" t="s">
        <v>90</v>
      </c>
      <c r="K186" s="50">
        <v>96</v>
      </c>
      <c r="L186" s="52">
        <v>20000</v>
      </c>
      <c r="M186" s="52">
        <v>20000</v>
      </c>
      <c r="N186" s="52"/>
      <c r="O186" s="52"/>
      <c r="P186" s="52"/>
      <c r="Q186" s="40">
        <f t="shared" si="51"/>
        <v>20000</v>
      </c>
      <c r="R186" s="19"/>
    </row>
    <row r="187" spans="1:38" s="20" customFormat="1" ht="48" customHeight="1" x14ac:dyDescent="0.3">
      <c r="A187" s="72"/>
      <c r="B187" s="59">
        <v>71956000</v>
      </c>
      <c r="C187" s="57" t="s">
        <v>10</v>
      </c>
      <c r="D187" s="57"/>
      <c r="E187" s="57"/>
      <c r="F187" s="39"/>
      <c r="G187" s="59"/>
      <c r="H187" s="38"/>
      <c r="I187" s="34"/>
      <c r="J187" s="55" t="s">
        <v>49</v>
      </c>
      <c r="K187" s="39">
        <v>20</v>
      </c>
      <c r="L187" s="52">
        <v>210529</v>
      </c>
      <c r="M187" s="45"/>
      <c r="N187" s="51"/>
      <c r="O187" s="45">
        <f>L187*0.95</f>
        <v>200002.55</v>
      </c>
      <c r="P187" s="40">
        <f>L187-O187</f>
        <v>10526.450000000012</v>
      </c>
      <c r="Q187" s="40">
        <f t="shared" si="51"/>
        <v>210529</v>
      </c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7"/>
      <c r="AJ187" s="19"/>
      <c r="AK187" s="19"/>
      <c r="AL187" s="19"/>
    </row>
    <row r="188" spans="1:38" s="20" customFormat="1" ht="18.75" x14ac:dyDescent="0.3">
      <c r="A188" s="70">
        <v>49</v>
      </c>
      <c r="B188" s="59">
        <v>71956000</v>
      </c>
      <c r="C188" s="57" t="s">
        <v>10</v>
      </c>
      <c r="D188" s="57" t="s">
        <v>10</v>
      </c>
      <c r="E188" s="57" t="s">
        <v>7</v>
      </c>
      <c r="F188" s="39">
        <v>7</v>
      </c>
      <c r="G188" s="59" t="s">
        <v>25</v>
      </c>
      <c r="H188" s="38">
        <v>7102</v>
      </c>
      <c r="I188" s="34">
        <v>315</v>
      </c>
      <c r="J188" s="47" t="s">
        <v>48</v>
      </c>
      <c r="K188" s="37" t="s">
        <v>2</v>
      </c>
      <c r="L188" s="52">
        <f>L189+L190</f>
        <v>177061</v>
      </c>
      <c r="M188" s="52">
        <f t="shared" ref="M188:P188" si="75">M189+M190</f>
        <v>20000</v>
      </c>
      <c r="N188" s="52">
        <f t="shared" si="75"/>
        <v>0</v>
      </c>
      <c r="O188" s="52">
        <f t="shared" si="75"/>
        <v>149207.94999999998</v>
      </c>
      <c r="P188" s="52">
        <f t="shared" si="75"/>
        <v>7853.0500000000175</v>
      </c>
      <c r="Q188" s="40">
        <f t="shared" si="51"/>
        <v>177061</v>
      </c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7"/>
      <c r="AJ188" s="19"/>
      <c r="AK188" s="19"/>
      <c r="AL188" s="19"/>
    </row>
    <row r="189" spans="1:38" s="8" customFormat="1" ht="33.75" customHeight="1" x14ac:dyDescent="0.25">
      <c r="A189" s="71"/>
      <c r="B189" s="59">
        <v>71956000</v>
      </c>
      <c r="C189" s="57" t="s">
        <v>10</v>
      </c>
      <c r="D189" s="57"/>
      <c r="E189" s="57"/>
      <c r="F189" s="37"/>
      <c r="G189" s="59"/>
      <c r="H189" s="38"/>
      <c r="I189" s="34"/>
      <c r="J189" s="55" t="s">
        <v>90</v>
      </c>
      <c r="K189" s="50">
        <v>96</v>
      </c>
      <c r="L189" s="52">
        <v>20000</v>
      </c>
      <c r="M189" s="52">
        <v>20000</v>
      </c>
      <c r="N189" s="52"/>
      <c r="O189" s="52"/>
      <c r="P189" s="52"/>
      <c r="Q189" s="40">
        <f t="shared" si="51"/>
        <v>20000</v>
      </c>
      <c r="R189" s="19"/>
    </row>
    <row r="190" spans="1:38" s="20" customFormat="1" ht="48" customHeight="1" x14ac:dyDescent="0.3">
      <c r="A190" s="72"/>
      <c r="B190" s="59">
        <v>71956000</v>
      </c>
      <c r="C190" s="57" t="s">
        <v>10</v>
      </c>
      <c r="D190" s="57"/>
      <c r="E190" s="57"/>
      <c r="F190" s="39"/>
      <c r="G190" s="59"/>
      <c r="H190" s="38"/>
      <c r="I190" s="34"/>
      <c r="J190" s="55" t="s">
        <v>49</v>
      </c>
      <c r="K190" s="37">
        <v>20</v>
      </c>
      <c r="L190" s="52">
        <v>157061</v>
      </c>
      <c r="M190" s="45"/>
      <c r="N190" s="45"/>
      <c r="O190" s="45">
        <f>L190*0.95</f>
        <v>149207.94999999998</v>
      </c>
      <c r="P190" s="40">
        <f>L190-O190</f>
        <v>7853.0500000000175</v>
      </c>
      <c r="Q190" s="40">
        <f t="shared" si="51"/>
        <v>157061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7"/>
      <c r="AJ190" s="19"/>
      <c r="AK190" s="19"/>
      <c r="AL190" s="19"/>
    </row>
    <row r="191" spans="1:38" s="20" customFormat="1" ht="18.75" x14ac:dyDescent="0.3">
      <c r="A191" s="70">
        <v>50</v>
      </c>
      <c r="B191" s="59">
        <v>71956000</v>
      </c>
      <c r="C191" s="57" t="s">
        <v>10</v>
      </c>
      <c r="D191" s="57" t="s">
        <v>10</v>
      </c>
      <c r="E191" s="57" t="s">
        <v>7</v>
      </c>
      <c r="F191" s="39">
        <v>11</v>
      </c>
      <c r="G191" s="59" t="s">
        <v>25</v>
      </c>
      <c r="H191" s="38">
        <v>6840.5</v>
      </c>
      <c r="I191" s="34">
        <v>345</v>
      </c>
      <c r="J191" s="55" t="s">
        <v>48</v>
      </c>
      <c r="K191" s="39" t="s">
        <v>2</v>
      </c>
      <c r="L191" s="52">
        <f>L192+L193</f>
        <v>216782</v>
      </c>
      <c r="M191" s="52">
        <f t="shared" ref="M191:P191" si="76">M192+M193</f>
        <v>20000</v>
      </c>
      <c r="N191" s="52">
        <f t="shared" si="76"/>
        <v>0</v>
      </c>
      <c r="O191" s="52">
        <f t="shared" si="76"/>
        <v>186942.9</v>
      </c>
      <c r="P191" s="52">
        <f t="shared" si="76"/>
        <v>9839.1000000000058</v>
      </c>
      <c r="Q191" s="40">
        <f t="shared" si="51"/>
        <v>216782</v>
      </c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7"/>
      <c r="AJ191" s="19"/>
      <c r="AK191" s="19"/>
      <c r="AL191" s="19"/>
    </row>
    <row r="192" spans="1:38" s="8" customFormat="1" ht="33.75" customHeight="1" x14ac:dyDescent="0.25">
      <c r="A192" s="71"/>
      <c r="B192" s="59">
        <v>71956000</v>
      </c>
      <c r="C192" s="57" t="s">
        <v>10</v>
      </c>
      <c r="D192" s="57"/>
      <c r="E192" s="57"/>
      <c r="F192" s="37"/>
      <c r="G192" s="59"/>
      <c r="H192" s="38"/>
      <c r="I192" s="34"/>
      <c r="J192" s="55" t="s">
        <v>90</v>
      </c>
      <c r="K192" s="50">
        <v>96</v>
      </c>
      <c r="L192" s="52">
        <v>20000</v>
      </c>
      <c r="M192" s="52">
        <v>20000</v>
      </c>
      <c r="N192" s="52"/>
      <c r="O192" s="52"/>
      <c r="P192" s="52"/>
      <c r="Q192" s="40">
        <f t="shared" si="51"/>
        <v>20000</v>
      </c>
      <c r="R192" s="19"/>
    </row>
    <row r="193" spans="1:38" s="20" customFormat="1" ht="48" customHeight="1" x14ac:dyDescent="0.3">
      <c r="A193" s="72"/>
      <c r="B193" s="59">
        <v>71956000</v>
      </c>
      <c r="C193" s="57" t="s">
        <v>10</v>
      </c>
      <c r="D193" s="57"/>
      <c r="E193" s="57"/>
      <c r="F193" s="39"/>
      <c r="G193" s="59"/>
      <c r="H193" s="38"/>
      <c r="I193" s="34"/>
      <c r="J193" s="55" t="s">
        <v>49</v>
      </c>
      <c r="K193" s="39">
        <v>20</v>
      </c>
      <c r="L193" s="52">
        <v>196782</v>
      </c>
      <c r="M193" s="45"/>
      <c r="N193" s="51"/>
      <c r="O193" s="45">
        <f>L193*0.95</f>
        <v>186942.9</v>
      </c>
      <c r="P193" s="40">
        <f>L193-O193</f>
        <v>9839.1000000000058</v>
      </c>
      <c r="Q193" s="40">
        <f t="shared" si="51"/>
        <v>196782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7"/>
      <c r="AJ193" s="19"/>
      <c r="AK193" s="19"/>
      <c r="AL193" s="19"/>
    </row>
    <row r="194" spans="1:38" s="20" customFormat="1" ht="18.75" x14ac:dyDescent="0.3">
      <c r="A194" s="70">
        <v>51</v>
      </c>
      <c r="B194" s="59">
        <v>71956000</v>
      </c>
      <c r="C194" s="57" t="s">
        <v>10</v>
      </c>
      <c r="D194" s="57" t="s">
        <v>10</v>
      </c>
      <c r="E194" s="57" t="s">
        <v>7</v>
      </c>
      <c r="F194" s="39" t="s">
        <v>79</v>
      </c>
      <c r="G194" s="59" t="s">
        <v>25</v>
      </c>
      <c r="H194" s="38">
        <v>11058.3</v>
      </c>
      <c r="I194" s="34">
        <v>581</v>
      </c>
      <c r="J194" s="47" t="s">
        <v>48</v>
      </c>
      <c r="K194" s="37" t="s">
        <v>2</v>
      </c>
      <c r="L194" s="52">
        <f>L195+L196</f>
        <v>216188</v>
      </c>
      <c r="M194" s="52">
        <f t="shared" ref="M194:P194" si="77">M195+M196</f>
        <v>20000</v>
      </c>
      <c r="N194" s="52">
        <f t="shared" si="77"/>
        <v>0</v>
      </c>
      <c r="O194" s="52">
        <f t="shared" si="77"/>
        <v>186378.6</v>
      </c>
      <c r="P194" s="52">
        <f t="shared" si="77"/>
        <v>9809.3999999999942</v>
      </c>
      <c r="Q194" s="40">
        <f t="shared" si="51"/>
        <v>216188</v>
      </c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7"/>
      <c r="AJ194" s="19"/>
      <c r="AK194" s="19"/>
      <c r="AL194" s="19"/>
    </row>
    <row r="195" spans="1:38" s="8" customFormat="1" ht="33.75" customHeight="1" x14ac:dyDescent="0.25">
      <c r="A195" s="71"/>
      <c r="B195" s="59">
        <v>71956000</v>
      </c>
      <c r="C195" s="57" t="s">
        <v>10</v>
      </c>
      <c r="D195" s="57"/>
      <c r="E195" s="57"/>
      <c r="F195" s="37"/>
      <c r="G195" s="59"/>
      <c r="H195" s="38"/>
      <c r="I195" s="34"/>
      <c r="J195" s="55" t="s">
        <v>90</v>
      </c>
      <c r="K195" s="50">
        <v>96</v>
      </c>
      <c r="L195" s="52">
        <v>20000</v>
      </c>
      <c r="M195" s="52">
        <v>20000</v>
      </c>
      <c r="N195" s="52"/>
      <c r="O195" s="52"/>
      <c r="P195" s="52"/>
      <c r="Q195" s="40">
        <f t="shared" si="51"/>
        <v>20000</v>
      </c>
      <c r="R195" s="19"/>
    </row>
    <row r="196" spans="1:38" s="20" customFormat="1" ht="48" customHeight="1" x14ac:dyDescent="0.3">
      <c r="A196" s="72"/>
      <c r="B196" s="59">
        <v>71956000</v>
      </c>
      <c r="C196" s="57" t="s">
        <v>10</v>
      </c>
      <c r="D196" s="57"/>
      <c r="E196" s="57"/>
      <c r="F196" s="39"/>
      <c r="G196" s="59"/>
      <c r="H196" s="38"/>
      <c r="I196" s="34"/>
      <c r="J196" s="55" t="s">
        <v>49</v>
      </c>
      <c r="K196" s="37">
        <v>20</v>
      </c>
      <c r="L196" s="52">
        <v>196188</v>
      </c>
      <c r="M196" s="45"/>
      <c r="N196" s="45"/>
      <c r="O196" s="45">
        <f>L196*0.95</f>
        <v>186378.6</v>
      </c>
      <c r="P196" s="40">
        <f>L196-O196</f>
        <v>9809.3999999999942</v>
      </c>
      <c r="Q196" s="40">
        <f t="shared" si="51"/>
        <v>196188</v>
      </c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7"/>
      <c r="AJ196" s="19"/>
      <c r="AK196" s="19"/>
      <c r="AL196" s="19"/>
    </row>
    <row r="197" spans="1:38" s="13" customFormat="1" ht="18.75" x14ac:dyDescent="0.3">
      <c r="A197" s="70">
        <v>52</v>
      </c>
      <c r="B197" s="59">
        <v>71956000</v>
      </c>
      <c r="C197" s="57" t="s">
        <v>10</v>
      </c>
      <c r="D197" s="57" t="s">
        <v>10</v>
      </c>
      <c r="E197" s="57" t="s">
        <v>7</v>
      </c>
      <c r="F197" s="39">
        <v>14</v>
      </c>
      <c r="G197" s="59" t="s">
        <v>25</v>
      </c>
      <c r="H197" s="38">
        <v>7048.8</v>
      </c>
      <c r="I197" s="34">
        <v>341</v>
      </c>
      <c r="J197" s="55" t="s">
        <v>48</v>
      </c>
      <c r="K197" s="39" t="s">
        <v>2</v>
      </c>
      <c r="L197" s="52">
        <f>L198+L199</f>
        <v>318312</v>
      </c>
      <c r="M197" s="52">
        <f t="shared" ref="M197:P197" si="78">M198+M199</f>
        <v>20000</v>
      </c>
      <c r="N197" s="52">
        <f t="shared" si="78"/>
        <v>0</v>
      </c>
      <c r="O197" s="52">
        <f t="shared" si="78"/>
        <v>283396.39999999997</v>
      </c>
      <c r="P197" s="52">
        <f t="shared" si="78"/>
        <v>14915.600000000035</v>
      </c>
      <c r="Q197" s="40">
        <f t="shared" si="51"/>
        <v>318312</v>
      </c>
      <c r="R197" s="89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7"/>
      <c r="AJ197" s="12"/>
      <c r="AK197" s="12"/>
      <c r="AL197" s="12"/>
    </row>
    <row r="198" spans="1:38" s="8" customFormat="1" ht="33.75" customHeight="1" x14ac:dyDescent="0.25">
      <c r="A198" s="71"/>
      <c r="B198" s="59">
        <v>71956000</v>
      </c>
      <c r="C198" s="57" t="s">
        <v>10</v>
      </c>
      <c r="D198" s="57"/>
      <c r="E198" s="57"/>
      <c r="F198" s="37"/>
      <c r="G198" s="59"/>
      <c r="H198" s="38"/>
      <c r="I198" s="34"/>
      <c r="J198" s="55" t="s">
        <v>90</v>
      </c>
      <c r="K198" s="50">
        <v>96</v>
      </c>
      <c r="L198" s="52">
        <v>20000</v>
      </c>
      <c r="M198" s="52">
        <v>20000</v>
      </c>
      <c r="N198" s="52"/>
      <c r="O198" s="52"/>
      <c r="P198" s="52"/>
      <c r="Q198" s="40">
        <f t="shared" si="51"/>
        <v>20000</v>
      </c>
      <c r="R198" s="89"/>
    </row>
    <row r="199" spans="1:38" s="13" customFormat="1" ht="48" customHeight="1" x14ac:dyDescent="0.3">
      <c r="A199" s="72"/>
      <c r="B199" s="59">
        <v>71956000</v>
      </c>
      <c r="C199" s="57" t="s">
        <v>10</v>
      </c>
      <c r="D199" s="57"/>
      <c r="E199" s="57"/>
      <c r="F199" s="39"/>
      <c r="G199" s="59"/>
      <c r="H199" s="38"/>
      <c r="I199" s="34"/>
      <c r="J199" s="55" t="s">
        <v>49</v>
      </c>
      <c r="K199" s="39">
        <v>20</v>
      </c>
      <c r="L199" s="52">
        <v>298312</v>
      </c>
      <c r="M199" s="45"/>
      <c r="N199" s="51"/>
      <c r="O199" s="45">
        <f>L199*0.95</f>
        <v>283396.39999999997</v>
      </c>
      <c r="P199" s="40">
        <f>L199-O199</f>
        <v>14915.600000000035</v>
      </c>
      <c r="Q199" s="40">
        <f t="shared" si="51"/>
        <v>298312</v>
      </c>
      <c r="R199" s="89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7"/>
      <c r="AJ199" s="12"/>
      <c r="AK199" s="12"/>
      <c r="AL199" s="12"/>
    </row>
    <row r="200" spans="1:38" s="20" customFormat="1" ht="18.75" x14ac:dyDescent="0.3">
      <c r="A200" s="70">
        <v>53</v>
      </c>
      <c r="B200" s="59">
        <v>71956000</v>
      </c>
      <c r="C200" s="57" t="s">
        <v>10</v>
      </c>
      <c r="D200" s="57" t="s">
        <v>10</v>
      </c>
      <c r="E200" s="57" t="s">
        <v>7</v>
      </c>
      <c r="F200" s="39" t="s">
        <v>80</v>
      </c>
      <c r="G200" s="59" t="s">
        <v>25</v>
      </c>
      <c r="H200" s="38">
        <v>4942.5</v>
      </c>
      <c r="I200" s="34">
        <v>199</v>
      </c>
      <c r="J200" s="47" t="s">
        <v>48</v>
      </c>
      <c r="K200" s="37" t="s">
        <v>2</v>
      </c>
      <c r="L200" s="52">
        <f>L201+L202</f>
        <v>282133</v>
      </c>
      <c r="M200" s="52">
        <f t="shared" ref="M200:P200" si="79">M201+M202</f>
        <v>20000</v>
      </c>
      <c r="N200" s="52">
        <f t="shared" si="79"/>
        <v>0</v>
      </c>
      <c r="O200" s="52">
        <f t="shared" si="79"/>
        <v>249026.34999999998</v>
      </c>
      <c r="P200" s="52">
        <f t="shared" si="79"/>
        <v>13106.650000000023</v>
      </c>
      <c r="Q200" s="40">
        <f t="shared" si="51"/>
        <v>282133</v>
      </c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7"/>
      <c r="AJ200" s="19"/>
      <c r="AK200" s="19"/>
      <c r="AL200" s="19"/>
    </row>
    <row r="201" spans="1:38" s="8" customFormat="1" ht="33.75" customHeight="1" x14ac:dyDescent="0.25">
      <c r="A201" s="71"/>
      <c r="B201" s="59">
        <v>71956000</v>
      </c>
      <c r="C201" s="57" t="s">
        <v>10</v>
      </c>
      <c r="D201" s="57"/>
      <c r="E201" s="57"/>
      <c r="F201" s="37"/>
      <c r="G201" s="59"/>
      <c r="H201" s="38"/>
      <c r="I201" s="34"/>
      <c r="J201" s="55" t="s">
        <v>90</v>
      </c>
      <c r="K201" s="50">
        <v>96</v>
      </c>
      <c r="L201" s="52">
        <v>20000</v>
      </c>
      <c r="M201" s="52">
        <v>20000</v>
      </c>
      <c r="N201" s="52"/>
      <c r="O201" s="52"/>
      <c r="P201" s="52"/>
      <c r="Q201" s="40">
        <f t="shared" si="51"/>
        <v>20000</v>
      </c>
      <c r="R201" s="19"/>
    </row>
    <row r="202" spans="1:38" s="20" customFormat="1" ht="48" customHeight="1" x14ac:dyDescent="0.3">
      <c r="A202" s="72"/>
      <c r="B202" s="59">
        <v>71956000</v>
      </c>
      <c r="C202" s="57" t="s">
        <v>10</v>
      </c>
      <c r="D202" s="57"/>
      <c r="E202" s="57"/>
      <c r="F202" s="39"/>
      <c r="G202" s="59"/>
      <c r="H202" s="38"/>
      <c r="I202" s="34"/>
      <c r="J202" s="55" t="s">
        <v>49</v>
      </c>
      <c r="K202" s="37">
        <v>20</v>
      </c>
      <c r="L202" s="52">
        <v>262133</v>
      </c>
      <c r="M202" s="45"/>
      <c r="N202" s="45"/>
      <c r="O202" s="45">
        <f>L202*0.95</f>
        <v>249026.34999999998</v>
      </c>
      <c r="P202" s="40">
        <f>L202-O202</f>
        <v>13106.650000000023</v>
      </c>
      <c r="Q202" s="40">
        <f t="shared" si="51"/>
        <v>262133</v>
      </c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7"/>
      <c r="AJ202" s="19"/>
      <c r="AK202" s="19"/>
      <c r="AL202" s="19"/>
    </row>
    <row r="203" spans="1:38" s="20" customFormat="1" ht="18.75" x14ac:dyDescent="0.3">
      <c r="A203" s="70">
        <v>54</v>
      </c>
      <c r="B203" s="59">
        <v>71956000</v>
      </c>
      <c r="C203" s="57" t="s">
        <v>10</v>
      </c>
      <c r="D203" s="57" t="s">
        <v>10</v>
      </c>
      <c r="E203" s="57" t="s">
        <v>7</v>
      </c>
      <c r="F203" s="39">
        <v>16</v>
      </c>
      <c r="G203" s="59" t="s">
        <v>25</v>
      </c>
      <c r="H203" s="38">
        <v>6352</v>
      </c>
      <c r="I203" s="34">
        <v>352</v>
      </c>
      <c r="J203" s="55" t="s">
        <v>48</v>
      </c>
      <c r="K203" s="39" t="s">
        <v>2</v>
      </c>
      <c r="L203" s="52">
        <f>L204+L205</f>
        <v>214780</v>
      </c>
      <c r="M203" s="52">
        <f t="shared" ref="M203:P203" si="80">M204+M205</f>
        <v>20000</v>
      </c>
      <c r="N203" s="52">
        <f t="shared" si="80"/>
        <v>0</v>
      </c>
      <c r="O203" s="52">
        <f t="shared" si="80"/>
        <v>185041</v>
      </c>
      <c r="P203" s="52">
        <f t="shared" si="80"/>
        <v>9739</v>
      </c>
      <c r="Q203" s="40">
        <f t="shared" si="51"/>
        <v>214780</v>
      </c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7"/>
      <c r="AJ203" s="19"/>
      <c r="AK203" s="19"/>
      <c r="AL203" s="19"/>
    </row>
    <row r="204" spans="1:38" s="8" customFormat="1" ht="33.75" customHeight="1" x14ac:dyDescent="0.25">
      <c r="A204" s="71"/>
      <c r="B204" s="59">
        <v>71956000</v>
      </c>
      <c r="C204" s="57" t="s">
        <v>10</v>
      </c>
      <c r="D204" s="57"/>
      <c r="E204" s="57"/>
      <c r="F204" s="37"/>
      <c r="G204" s="59"/>
      <c r="H204" s="38"/>
      <c r="I204" s="34"/>
      <c r="J204" s="55" t="s">
        <v>90</v>
      </c>
      <c r="K204" s="50">
        <v>96</v>
      </c>
      <c r="L204" s="52">
        <v>20000</v>
      </c>
      <c r="M204" s="52">
        <v>20000</v>
      </c>
      <c r="N204" s="52"/>
      <c r="O204" s="52"/>
      <c r="P204" s="52"/>
      <c r="Q204" s="40">
        <f t="shared" si="51"/>
        <v>20000</v>
      </c>
      <c r="R204" s="19"/>
    </row>
    <row r="205" spans="1:38" s="20" customFormat="1" ht="48" customHeight="1" x14ac:dyDescent="0.3">
      <c r="A205" s="72"/>
      <c r="B205" s="59">
        <v>71956000</v>
      </c>
      <c r="C205" s="57" t="s">
        <v>10</v>
      </c>
      <c r="D205" s="57"/>
      <c r="E205" s="57"/>
      <c r="F205" s="39"/>
      <c r="G205" s="59"/>
      <c r="H205" s="38"/>
      <c r="I205" s="34"/>
      <c r="J205" s="55" t="s">
        <v>49</v>
      </c>
      <c r="K205" s="39">
        <v>20</v>
      </c>
      <c r="L205" s="52">
        <v>194780</v>
      </c>
      <c r="M205" s="45"/>
      <c r="N205" s="51"/>
      <c r="O205" s="45">
        <f>L205*0.95</f>
        <v>185041</v>
      </c>
      <c r="P205" s="40">
        <f>L205-O205</f>
        <v>9739</v>
      </c>
      <c r="Q205" s="40">
        <f t="shared" si="51"/>
        <v>194780</v>
      </c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7"/>
      <c r="AJ205" s="19"/>
      <c r="AK205" s="19"/>
      <c r="AL205" s="19"/>
    </row>
    <row r="206" spans="1:38" s="13" customFormat="1" ht="18.75" x14ac:dyDescent="0.3">
      <c r="A206" s="70">
        <v>55</v>
      </c>
      <c r="B206" s="59">
        <v>71956000</v>
      </c>
      <c r="C206" s="57" t="s">
        <v>10</v>
      </c>
      <c r="D206" s="57" t="s">
        <v>10</v>
      </c>
      <c r="E206" s="57" t="s">
        <v>81</v>
      </c>
      <c r="F206" s="39">
        <v>4</v>
      </c>
      <c r="G206" s="59" t="s">
        <v>25</v>
      </c>
      <c r="H206" s="38">
        <v>10552.4</v>
      </c>
      <c r="I206" s="34">
        <v>257</v>
      </c>
      <c r="J206" s="47" t="s">
        <v>48</v>
      </c>
      <c r="K206" s="37" t="s">
        <v>2</v>
      </c>
      <c r="L206" s="52">
        <f>L207+L208</f>
        <v>231439</v>
      </c>
      <c r="M206" s="52">
        <f t="shared" ref="M206:P206" si="81">M207+M208</f>
        <v>20000</v>
      </c>
      <c r="N206" s="52">
        <f t="shared" si="81"/>
        <v>0</v>
      </c>
      <c r="O206" s="52">
        <f t="shared" si="81"/>
        <v>200867.05</v>
      </c>
      <c r="P206" s="52">
        <f t="shared" si="81"/>
        <v>10571.950000000012</v>
      </c>
      <c r="Q206" s="40">
        <f t="shared" si="51"/>
        <v>231439</v>
      </c>
      <c r="R206" s="89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7"/>
      <c r="AJ206" s="12"/>
      <c r="AK206" s="12"/>
      <c r="AL206" s="12"/>
    </row>
    <row r="207" spans="1:38" s="8" customFormat="1" ht="33.75" customHeight="1" x14ac:dyDescent="0.25">
      <c r="A207" s="71"/>
      <c r="B207" s="59">
        <v>71956000</v>
      </c>
      <c r="C207" s="57" t="s">
        <v>10</v>
      </c>
      <c r="D207" s="57"/>
      <c r="E207" s="57"/>
      <c r="F207" s="37"/>
      <c r="G207" s="59"/>
      <c r="H207" s="38"/>
      <c r="I207" s="34"/>
      <c r="J207" s="55" t="s">
        <v>90</v>
      </c>
      <c r="K207" s="50">
        <v>96</v>
      </c>
      <c r="L207" s="52">
        <v>20000</v>
      </c>
      <c r="M207" s="52">
        <v>20000</v>
      </c>
      <c r="N207" s="52"/>
      <c r="O207" s="52"/>
      <c r="P207" s="52"/>
      <c r="Q207" s="40">
        <f t="shared" si="51"/>
        <v>20000</v>
      </c>
      <c r="R207" s="89"/>
    </row>
    <row r="208" spans="1:38" s="13" customFormat="1" ht="48" customHeight="1" x14ac:dyDescent="0.3">
      <c r="A208" s="72"/>
      <c r="B208" s="59">
        <v>71956000</v>
      </c>
      <c r="C208" s="57" t="s">
        <v>10</v>
      </c>
      <c r="D208" s="57"/>
      <c r="E208" s="57"/>
      <c r="F208" s="39"/>
      <c r="G208" s="59"/>
      <c r="H208" s="38"/>
      <c r="I208" s="34"/>
      <c r="J208" s="55" t="s">
        <v>49</v>
      </c>
      <c r="K208" s="37">
        <v>20</v>
      </c>
      <c r="L208" s="52">
        <v>211439</v>
      </c>
      <c r="M208" s="45"/>
      <c r="N208" s="45"/>
      <c r="O208" s="45">
        <f>L208*0.95</f>
        <v>200867.05</v>
      </c>
      <c r="P208" s="40">
        <f>L208-O208</f>
        <v>10571.950000000012</v>
      </c>
      <c r="Q208" s="40">
        <f t="shared" si="51"/>
        <v>211439</v>
      </c>
      <c r="R208" s="89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7"/>
      <c r="AJ208" s="12"/>
      <c r="AK208" s="12"/>
      <c r="AL208" s="12"/>
    </row>
    <row r="209" spans="1:38" s="13" customFormat="1" ht="18.75" x14ac:dyDescent="0.3">
      <c r="A209" s="70">
        <v>56</v>
      </c>
      <c r="B209" s="59">
        <v>71956000</v>
      </c>
      <c r="C209" s="57" t="s">
        <v>10</v>
      </c>
      <c r="D209" s="57" t="s">
        <v>10</v>
      </c>
      <c r="E209" s="57" t="s">
        <v>81</v>
      </c>
      <c r="F209" s="39" t="s">
        <v>46</v>
      </c>
      <c r="G209" s="59" t="s">
        <v>25</v>
      </c>
      <c r="H209" s="38">
        <v>7128.1</v>
      </c>
      <c r="I209" s="34">
        <v>254</v>
      </c>
      <c r="J209" s="55" t="s">
        <v>48</v>
      </c>
      <c r="K209" s="39" t="s">
        <v>2</v>
      </c>
      <c r="L209" s="52">
        <f>L210+L211</f>
        <v>208543</v>
      </c>
      <c r="M209" s="52">
        <f t="shared" ref="M209:P209" si="82">M210+M211</f>
        <v>20000</v>
      </c>
      <c r="N209" s="52">
        <f t="shared" si="82"/>
        <v>0</v>
      </c>
      <c r="O209" s="52">
        <f t="shared" si="82"/>
        <v>179115.85</v>
      </c>
      <c r="P209" s="52">
        <f t="shared" si="82"/>
        <v>9427.1499999999942</v>
      </c>
      <c r="Q209" s="40">
        <f t="shared" si="51"/>
        <v>208543</v>
      </c>
      <c r="R209" s="89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7"/>
      <c r="AJ209" s="12"/>
      <c r="AK209" s="12"/>
      <c r="AL209" s="12"/>
    </row>
    <row r="210" spans="1:38" s="8" customFormat="1" ht="33.75" customHeight="1" x14ac:dyDescent="0.25">
      <c r="A210" s="71"/>
      <c r="B210" s="59">
        <v>71956000</v>
      </c>
      <c r="C210" s="57" t="s">
        <v>10</v>
      </c>
      <c r="D210" s="57"/>
      <c r="E210" s="57"/>
      <c r="F210" s="37"/>
      <c r="G210" s="59"/>
      <c r="H210" s="38"/>
      <c r="I210" s="34"/>
      <c r="J210" s="55" t="s">
        <v>90</v>
      </c>
      <c r="K210" s="50">
        <v>96</v>
      </c>
      <c r="L210" s="52">
        <v>20000</v>
      </c>
      <c r="M210" s="52">
        <v>20000</v>
      </c>
      <c r="N210" s="52"/>
      <c r="O210" s="52"/>
      <c r="P210" s="52"/>
      <c r="Q210" s="40">
        <f t="shared" si="51"/>
        <v>20000</v>
      </c>
      <c r="R210" s="89"/>
    </row>
    <row r="211" spans="1:38" s="13" customFormat="1" ht="48" customHeight="1" x14ac:dyDescent="0.3">
      <c r="A211" s="72"/>
      <c r="B211" s="59">
        <v>71956000</v>
      </c>
      <c r="C211" s="57" t="s">
        <v>10</v>
      </c>
      <c r="D211" s="57"/>
      <c r="E211" s="57"/>
      <c r="F211" s="39"/>
      <c r="G211" s="59"/>
      <c r="H211" s="38"/>
      <c r="I211" s="34"/>
      <c r="J211" s="55" t="s">
        <v>49</v>
      </c>
      <c r="K211" s="39">
        <v>20</v>
      </c>
      <c r="L211" s="52">
        <v>188543</v>
      </c>
      <c r="M211" s="45"/>
      <c r="N211" s="51"/>
      <c r="O211" s="45">
        <f>L211*0.95</f>
        <v>179115.85</v>
      </c>
      <c r="P211" s="40">
        <f>L211-O211</f>
        <v>9427.1499999999942</v>
      </c>
      <c r="Q211" s="40">
        <f t="shared" si="51"/>
        <v>188543</v>
      </c>
      <c r="R211" s="89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7"/>
      <c r="AJ211" s="12"/>
      <c r="AK211" s="12"/>
      <c r="AL211" s="12"/>
    </row>
    <row r="212" spans="1:38" s="13" customFormat="1" ht="18.75" x14ac:dyDescent="0.3">
      <c r="A212" s="70">
        <v>57</v>
      </c>
      <c r="B212" s="59">
        <v>71956000</v>
      </c>
      <c r="C212" s="57" t="s">
        <v>10</v>
      </c>
      <c r="D212" s="57" t="s">
        <v>10</v>
      </c>
      <c r="E212" s="57" t="s">
        <v>81</v>
      </c>
      <c r="F212" s="39">
        <v>6</v>
      </c>
      <c r="G212" s="59" t="s">
        <v>25</v>
      </c>
      <c r="H212" s="38">
        <v>4605.5</v>
      </c>
      <c r="I212" s="34">
        <v>215</v>
      </c>
      <c r="J212" s="47" t="s">
        <v>48</v>
      </c>
      <c r="K212" s="37" t="s">
        <v>2</v>
      </c>
      <c r="L212" s="52">
        <f>L213+L214</f>
        <v>282975</v>
      </c>
      <c r="M212" s="52">
        <f t="shared" ref="M212:P212" si="83">M213+M214</f>
        <v>20000</v>
      </c>
      <c r="N212" s="52">
        <f t="shared" si="83"/>
        <v>0</v>
      </c>
      <c r="O212" s="52">
        <f t="shared" si="83"/>
        <v>249826.25</v>
      </c>
      <c r="P212" s="52">
        <f t="shared" si="83"/>
        <v>13148.75</v>
      </c>
      <c r="Q212" s="40">
        <f t="shared" si="51"/>
        <v>282975</v>
      </c>
      <c r="R212" s="89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7"/>
      <c r="AJ212" s="12"/>
      <c r="AK212" s="12"/>
      <c r="AL212" s="12"/>
    </row>
    <row r="213" spans="1:38" s="8" customFormat="1" ht="33.75" customHeight="1" x14ac:dyDescent="0.25">
      <c r="A213" s="71"/>
      <c r="B213" s="59">
        <v>71956000</v>
      </c>
      <c r="C213" s="57" t="s">
        <v>10</v>
      </c>
      <c r="D213" s="57"/>
      <c r="E213" s="57"/>
      <c r="F213" s="37"/>
      <c r="G213" s="59"/>
      <c r="H213" s="38"/>
      <c r="I213" s="34"/>
      <c r="J213" s="55" t="s">
        <v>90</v>
      </c>
      <c r="K213" s="50">
        <v>96</v>
      </c>
      <c r="L213" s="52">
        <v>20000</v>
      </c>
      <c r="M213" s="52">
        <v>20000</v>
      </c>
      <c r="N213" s="52"/>
      <c r="O213" s="52"/>
      <c r="P213" s="52"/>
      <c r="Q213" s="40">
        <f t="shared" si="51"/>
        <v>20000</v>
      </c>
      <c r="R213" s="89"/>
    </row>
    <row r="214" spans="1:38" s="13" customFormat="1" ht="48" customHeight="1" x14ac:dyDescent="0.3">
      <c r="A214" s="72"/>
      <c r="B214" s="59">
        <v>71956000</v>
      </c>
      <c r="C214" s="57" t="s">
        <v>10</v>
      </c>
      <c r="D214" s="57"/>
      <c r="E214" s="57"/>
      <c r="F214" s="53"/>
      <c r="G214" s="59"/>
      <c r="H214" s="38"/>
      <c r="I214" s="34"/>
      <c r="J214" s="55" t="s">
        <v>49</v>
      </c>
      <c r="K214" s="37">
        <v>20</v>
      </c>
      <c r="L214" s="52">
        <v>262975</v>
      </c>
      <c r="M214" s="45"/>
      <c r="N214" s="45"/>
      <c r="O214" s="45">
        <f>L214*0.95</f>
        <v>249826.25</v>
      </c>
      <c r="P214" s="40">
        <f>L214-O214</f>
        <v>13148.75</v>
      </c>
      <c r="Q214" s="40">
        <f t="shared" si="51"/>
        <v>262975</v>
      </c>
      <c r="R214" s="89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7"/>
      <c r="AJ214" s="12"/>
      <c r="AK214" s="12"/>
      <c r="AL214" s="12"/>
    </row>
    <row r="215" spans="1:38" s="13" customFormat="1" ht="18.75" x14ac:dyDescent="0.3">
      <c r="A215" s="70">
        <v>58</v>
      </c>
      <c r="B215" s="59">
        <v>71956000</v>
      </c>
      <c r="C215" s="57" t="s">
        <v>10</v>
      </c>
      <c r="D215" s="57" t="s">
        <v>10</v>
      </c>
      <c r="E215" s="57" t="s">
        <v>81</v>
      </c>
      <c r="F215" s="39">
        <v>8</v>
      </c>
      <c r="G215" s="59" t="s">
        <v>25</v>
      </c>
      <c r="H215" s="38">
        <v>9132.7999999999993</v>
      </c>
      <c r="I215" s="34">
        <v>216</v>
      </c>
      <c r="J215" s="47" t="s">
        <v>48</v>
      </c>
      <c r="K215" s="37" t="s">
        <v>2</v>
      </c>
      <c r="L215" s="52">
        <f>L216+L217</f>
        <v>207471</v>
      </c>
      <c r="M215" s="52">
        <f t="shared" ref="M215:P215" si="84">M216+M217</f>
        <v>20000</v>
      </c>
      <c r="N215" s="52">
        <f t="shared" si="84"/>
        <v>0</v>
      </c>
      <c r="O215" s="52">
        <f t="shared" si="84"/>
        <v>178097.44999999998</v>
      </c>
      <c r="P215" s="52">
        <f t="shared" si="84"/>
        <v>9373.5500000000175</v>
      </c>
      <c r="Q215" s="40">
        <f t="shared" si="51"/>
        <v>207471</v>
      </c>
      <c r="R215" s="89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7"/>
      <c r="AJ215" s="12"/>
      <c r="AK215" s="12"/>
      <c r="AL215" s="12"/>
    </row>
    <row r="216" spans="1:38" s="8" customFormat="1" ht="33.75" customHeight="1" x14ac:dyDescent="0.25">
      <c r="A216" s="71"/>
      <c r="B216" s="59">
        <v>71956000</v>
      </c>
      <c r="C216" s="57" t="s">
        <v>10</v>
      </c>
      <c r="D216" s="57"/>
      <c r="E216" s="57"/>
      <c r="F216" s="37"/>
      <c r="G216" s="59"/>
      <c r="H216" s="38"/>
      <c r="I216" s="34"/>
      <c r="J216" s="55" t="s">
        <v>90</v>
      </c>
      <c r="K216" s="50">
        <v>96</v>
      </c>
      <c r="L216" s="52">
        <v>20000</v>
      </c>
      <c r="M216" s="52">
        <v>20000</v>
      </c>
      <c r="N216" s="52"/>
      <c r="O216" s="52"/>
      <c r="P216" s="52"/>
      <c r="Q216" s="40">
        <f t="shared" si="51"/>
        <v>20000</v>
      </c>
      <c r="R216" s="89"/>
    </row>
    <row r="217" spans="1:38" s="13" customFormat="1" ht="48" customHeight="1" x14ac:dyDescent="0.3">
      <c r="A217" s="72"/>
      <c r="B217" s="59">
        <v>71956000</v>
      </c>
      <c r="C217" s="57" t="s">
        <v>10</v>
      </c>
      <c r="D217" s="57"/>
      <c r="E217" s="57"/>
      <c r="F217" s="53"/>
      <c r="G217" s="59"/>
      <c r="H217" s="38"/>
      <c r="I217" s="34"/>
      <c r="J217" s="55" t="s">
        <v>49</v>
      </c>
      <c r="K217" s="37">
        <v>20</v>
      </c>
      <c r="L217" s="52">
        <v>187471</v>
      </c>
      <c r="M217" s="45"/>
      <c r="N217" s="45"/>
      <c r="O217" s="45">
        <f>L217*0.95</f>
        <v>178097.44999999998</v>
      </c>
      <c r="P217" s="40">
        <f>L217-O217</f>
        <v>9373.5500000000175</v>
      </c>
      <c r="Q217" s="40">
        <f t="shared" si="51"/>
        <v>187471</v>
      </c>
      <c r="R217" s="89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7"/>
      <c r="AJ217" s="12"/>
      <c r="AK217" s="12"/>
      <c r="AL217" s="12"/>
    </row>
    <row r="218" spans="1:38" s="20" customFormat="1" ht="18.75" x14ac:dyDescent="0.3">
      <c r="A218" s="70">
        <v>59</v>
      </c>
      <c r="B218" s="59">
        <v>71956000</v>
      </c>
      <c r="C218" s="57" t="s">
        <v>10</v>
      </c>
      <c r="D218" s="57" t="s">
        <v>10</v>
      </c>
      <c r="E218" s="57" t="s">
        <v>82</v>
      </c>
      <c r="F218" s="39">
        <v>6</v>
      </c>
      <c r="G218" s="59" t="s">
        <v>25</v>
      </c>
      <c r="H218" s="38">
        <v>7169.8</v>
      </c>
      <c r="I218" s="34">
        <v>339</v>
      </c>
      <c r="J218" s="47" t="s">
        <v>48</v>
      </c>
      <c r="K218" s="37" t="s">
        <v>2</v>
      </c>
      <c r="L218" s="52">
        <f>L219+L220</f>
        <v>217043</v>
      </c>
      <c r="M218" s="52">
        <f t="shared" ref="M218:P218" si="85">M219+M220</f>
        <v>20000</v>
      </c>
      <c r="N218" s="52">
        <f t="shared" si="85"/>
        <v>0</v>
      </c>
      <c r="O218" s="52">
        <f t="shared" si="85"/>
        <v>187190.84999999998</v>
      </c>
      <c r="P218" s="52">
        <f t="shared" si="85"/>
        <v>9852.1500000000233</v>
      </c>
      <c r="Q218" s="40">
        <f t="shared" si="51"/>
        <v>217043</v>
      </c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7"/>
      <c r="AJ218" s="19"/>
      <c r="AK218" s="19"/>
      <c r="AL218" s="19"/>
    </row>
    <row r="219" spans="1:38" s="8" customFormat="1" ht="33.75" customHeight="1" x14ac:dyDescent="0.25">
      <c r="A219" s="71"/>
      <c r="B219" s="59">
        <v>71956000</v>
      </c>
      <c r="C219" s="57" t="s">
        <v>10</v>
      </c>
      <c r="D219" s="57"/>
      <c r="E219" s="57"/>
      <c r="F219" s="37"/>
      <c r="G219" s="59"/>
      <c r="H219" s="38"/>
      <c r="I219" s="34"/>
      <c r="J219" s="55" t="s">
        <v>90</v>
      </c>
      <c r="K219" s="50">
        <v>96</v>
      </c>
      <c r="L219" s="52">
        <v>20000</v>
      </c>
      <c r="M219" s="52">
        <v>20000</v>
      </c>
      <c r="N219" s="52"/>
      <c r="O219" s="52"/>
      <c r="P219" s="52"/>
      <c r="Q219" s="40">
        <f t="shared" si="51"/>
        <v>20000</v>
      </c>
      <c r="R219" s="19"/>
    </row>
    <row r="220" spans="1:38" s="20" customFormat="1" ht="48" customHeight="1" x14ac:dyDescent="0.3">
      <c r="A220" s="72"/>
      <c r="B220" s="59">
        <v>71956000</v>
      </c>
      <c r="C220" s="57" t="s">
        <v>10</v>
      </c>
      <c r="D220" s="57"/>
      <c r="E220" s="57"/>
      <c r="F220" s="39"/>
      <c r="G220" s="59"/>
      <c r="H220" s="38"/>
      <c r="I220" s="34"/>
      <c r="J220" s="55" t="s">
        <v>49</v>
      </c>
      <c r="K220" s="37">
        <v>20</v>
      </c>
      <c r="L220" s="52">
        <v>197043</v>
      </c>
      <c r="M220" s="45"/>
      <c r="N220" s="45"/>
      <c r="O220" s="45">
        <f>L220*0.95</f>
        <v>187190.84999999998</v>
      </c>
      <c r="P220" s="40">
        <f>L220-O220</f>
        <v>9852.1500000000233</v>
      </c>
      <c r="Q220" s="40">
        <f t="shared" si="51"/>
        <v>197043</v>
      </c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7"/>
      <c r="AJ220" s="19"/>
      <c r="AK220" s="19"/>
      <c r="AL220" s="19"/>
    </row>
    <row r="221" spans="1:38" s="18" customFormat="1" ht="18.75" x14ac:dyDescent="0.3">
      <c r="A221" s="70">
        <v>60</v>
      </c>
      <c r="B221" s="59">
        <v>71956000</v>
      </c>
      <c r="C221" s="57" t="s">
        <v>10</v>
      </c>
      <c r="D221" s="57" t="s">
        <v>10</v>
      </c>
      <c r="E221" s="57" t="s">
        <v>82</v>
      </c>
      <c r="F221" s="39">
        <v>8</v>
      </c>
      <c r="G221" s="59" t="s">
        <v>25</v>
      </c>
      <c r="H221" s="38">
        <v>4926.3999999999996</v>
      </c>
      <c r="I221" s="34">
        <v>269</v>
      </c>
      <c r="J221" s="55" t="s">
        <v>48</v>
      </c>
      <c r="K221" s="39" t="s">
        <v>2</v>
      </c>
      <c r="L221" s="52">
        <f>L222+L223</f>
        <v>278719</v>
      </c>
      <c r="M221" s="52">
        <f t="shared" ref="M221:P221" si="86">M222+M223</f>
        <v>20000</v>
      </c>
      <c r="N221" s="52">
        <f t="shared" si="86"/>
        <v>0</v>
      </c>
      <c r="O221" s="52">
        <f t="shared" si="86"/>
        <v>245783.05</v>
      </c>
      <c r="P221" s="52">
        <f t="shared" si="86"/>
        <v>12935.950000000012</v>
      </c>
      <c r="Q221" s="40">
        <f t="shared" si="51"/>
        <v>278719</v>
      </c>
      <c r="R221" s="17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7"/>
      <c r="AJ221" s="16"/>
      <c r="AK221" s="16"/>
      <c r="AL221" s="16"/>
    </row>
    <row r="222" spans="1:38" s="8" customFormat="1" ht="33.75" customHeight="1" x14ac:dyDescent="0.25">
      <c r="A222" s="71"/>
      <c r="B222" s="59">
        <v>71956000</v>
      </c>
      <c r="C222" s="57" t="s">
        <v>10</v>
      </c>
      <c r="D222" s="57"/>
      <c r="E222" s="57"/>
      <c r="F222" s="37"/>
      <c r="G222" s="59"/>
      <c r="H222" s="38"/>
      <c r="I222" s="34"/>
      <c r="J222" s="55" t="s">
        <v>90</v>
      </c>
      <c r="K222" s="50">
        <v>96</v>
      </c>
      <c r="L222" s="52">
        <v>20000</v>
      </c>
      <c r="M222" s="52">
        <v>20000</v>
      </c>
      <c r="N222" s="52"/>
      <c r="O222" s="52"/>
      <c r="P222" s="52"/>
      <c r="Q222" s="40">
        <f t="shared" si="51"/>
        <v>20000</v>
      </c>
      <c r="R222" s="19"/>
    </row>
    <row r="223" spans="1:38" s="15" customFormat="1" ht="48" customHeight="1" x14ac:dyDescent="0.3">
      <c r="A223" s="72"/>
      <c r="B223" s="59">
        <v>71956000</v>
      </c>
      <c r="C223" s="57" t="s">
        <v>10</v>
      </c>
      <c r="D223" s="57"/>
      <c r="E223" s="57"/>
      <c r="F223" s="39"/>
      <c r="G223" s="59"/>
      <c r="H223" s="38"/>
      <c r="I223" s="34"/>
      <c r="J223" s="55" t="s">
        <v>49</v>
      </c>
      <c r="K223" s="39">
        <v>20</v>
      </c>
      <c r="L223" s="52">
        <v>258719</v>
      </c>
      <c r="M223" s="45"/>
      <c r="N223" s="51"/>
      <c r="O223" s="45">
        <f>L223*0.95</f>
        <v>245783.05</v>
      </c>
      <c r="P223" s="40">
        <f>L223-O223</f>
        <v>12935.950000000012</v>
      </c>
      <c r="Q223" s="40">
        <f t="shared" si="51"/>
        <v>258719</v>
      </c>
      <c r="R223" s="7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7"/>
      <c r="AJ223" s="14"/>
      <c r="AK223" s="14"/>
      <c r="AL223" s="14"/>
    </row>
    <row r="224" spans="1:38" s="13" customFormat="1" ht="18.75" x14ac:dyDescent="0.3">
      <c r="A224" s="70">
        <v>61</v>
      </c>
      <c r="B224" s="59">
        <v>71956000</v>
      </c>
      <c r="C224" s="57" t="s">
        <v>10</v>
      </c>
      <c r="D224" s="57" t="s">
        <v>10</v>
      </c>
      <c r="E224" s="57" t="s">
        <v>82</v>
      </c>
      <c r="F224" s="39" t="s">
        <v>70</v>
      </c>
      <c r="G224" s="59" t="s">
        <v>25</v>
      </c>
      <c r="H224" s="38">
        <v>7142.9</v>
      </c>
      <c r="I224" s="34">
        <v>325</v>
      </c>
      <c r="J224" s="47" t="s">
        <v>48</v>
      </c>
      <c r="K224" s="37" t="s">
        <v>2</v>
      </c>
      <c r="L224" s="52">
        <f>L225+L226</f>
        <v>312262</v>
      </c>
      <c r="M224" s="52">
        <f t="shared" ref="M224:P224" si="87">M225+M226</f>
        <v>20000</v>
      </c>
      <c r="N224" s="52">
        <f t="shared" si="87"/>
        <v>0</v>
      </c>
      <c r="O224" s="52">
        <f t="shared" si="87"/>
        <v>277648.89999999997</v>
      </c>
      <c r="P224" s="52">
        <f t="shared" si="87"/>
        <v>14613.100000000035</v>
      </c>
      <c r="Q224" s="40">
        <f t="shared" si="51"/>
        <v>312262</v>
      </c>
      <c r="R224" s="21"/>
      <c r="S224" s="11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7"/>
      <c r="AJ224" s="12"/>
      <c r="AK224" s="12"/>
      <c r="AL224" s="12"/>
    </row>
    <row r="225" spans="1:38" s="8" customFormat="1" ht="33.75" customHeight="1" x14ac:dyDescent="0.25">
      <c r="A225" s="71"/>
      <c r="B225" s="59">
        <v>71956000</v>
      </c>
      <c r="C225" s="57" t="s">
        <v>10</v>
      </c>
      <c r="D225" s="57"/>
      <c r="E225" s="57"/>
      <c r="F225" s="37"/>
      <c r="G225" s="59"/>
      <c r="H225" s="38"/>
      <c r="I225" s="34"/>
      <c r="J225" s="55" t="s">
        <v>90</v>
      </c>
      <c r="K225" s="50">
        <v>96</v>
      </c>
      <c r="L225" s="52">
        <v>20000</v>
      </c>
      <c r="M225" s="52">
        <v>20000</v>
      </c>
      <c r="N225" s="52"/>
      <c r="O225" s="52"/>
      <c r="P225" s="52"/>
      <c r="Q225" s="40">
        <f t="shared" si="51"/>
        <v>20000</v>
      </c>
      <c r="R225" s="19"/>
    </row>
    <row r="226" spans="1:38" s="13" customFormat="1" ht="48" customHeight="1" x14ac:dyDescent="0.3">
      <c r="A226" s="72"/>
      <c r="B226" s="59">
        <v>71956000</v>
      </c>
      <c r="C226" s="57" t="s">
        <v>10</v>
      </c>
      <c r="D226" s="57"/>
      <c r="E226" s="57"/>
      <c r="F226" s="39"/>
      <c r="G226" s="59"/>
      <c r="H226" s="38"/>
      <c r="I226" s="34"/>
      <c r="J226" s="55" t="s">
        <v>49</v>
      </c>
      <c r="K226" s="37">
        <v>20</v>
      </c>
      <c r="L226" s="52">
        <v>292262</v>
      </c>
      <c r="M226" s="45"/>
      <c r="N226" s="45"/>
      <c r="O226" s="45">
        <f>L226*0.95</f>
        <v>277648.89999999997</v>
      </c>
      <c r="P226" s="40">
        <f>L226-O226</f>
        <v>14613.100000000035</v>
      </c>
      <c r="Q226" s="40">
        <f t="shared" si="51"/>
        <v>292262</v>
      </c>
      <c r="R226" s="2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7"/>
      <c r="AJ226" s="12"/>
      <c r="AK226" s="12"/>
      <c r="AL226" s="12"/>
    </row>
    <row r="227" spans="1:38" s="13" customFormat="1" ht="18.75" x14ac:dyDescent="0.3">
      <c r="A227" s="70">
        <v>62</v>
      </c>
      <c r="B227" s="59">
        <v>71956000</v>
      </c>
      <c r="C227" s="57" t="s">
        <v>10</v>
      </c>
      <c r="D227" s="57" t="s">
        <v>10</v>
      </c>
      <c r="E227" s="57" t="s">
        <v>82</v>
      </c>
      <c r="F227" s="39">
        <v>14</v>
      </c>
      <c r="G227" s="59" t="s">
        <v>25</v>
      </c>
      <c r="H227" s="38">
        <v>4902.8</v>
      </c>
      <c r="I227" s="34">
        <v>138</v>
      </c>
      <c r="J227" s="55" t="s">
        <v>48</v>
      </c>
      <c r="K227" s="39" t="s">
        <v>2</v>
      </c>
      <c r="L227" s="52">
        <f>L228+L229</f>
        <v>237443</v>
      </c>
      <c r="M227" s="52">
        <f t="shared" ref="M227:P227" si="88">M228+M229</f>
        <v>20000</v>
      </c>
      <c r="N227" s="52">
        <f t="shared" si="88"/>
        <v>0</v>
      </c>
      <c r="O227" s="52">
        <f t="shared" si="88"/>
        <v>206570.84999999998</v>
      </c>
      <c r="P227" s="52">
        <f t="shared" si="88"/>
        <v>10872.150000000023</v>
      </c>
      <c r="Q227" s="40">
        <f t="shared" si="51"/>
        <v>237443</v>
      </c>
      <c r="R227" s="2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7"/>
      <c r="AJ227" s="12"/>
      <c r="AK227" s="12"/>
      <c r="AL227" s="12"/>
    </row>
    <row r="228" spans="1:38" s="8" customFormat="1" ht="33.75" customHeight="1" x14ac:dyDescent="0.25">
      <c r="A228" s="71"/>
      <c r="B228" s="59">
        <v>71956000</v>
      </c>
      <c r="C228" s="57" t="s">
        <v>10</v>
      </c>
      <c r="D228" s="57"/>
      <c r="E228" s="57"/>
      <c r="F228" s="37"/>
      <c r="G228" s="59"/>
      <c r="H228" s="38"/>
      <c r="I228" s="34"/>
      <c r="J228" s="55" t="s">
        <v>90</v>
      </c>
      <c r="K228" s="50">
        <v>96</v>
      </c>
      <c r="L228" s="52">
        <v>20000</v>
      </c>
      <c r="M228" s="52">
        <v>20000</v>
      </c>
      <c r="N228" s="52"/>
      <c r="O228" s="52"/>
      <c r="P228" s="52"/>
      <c r="Q228" s="40">
        <f t="shared" si="51"/>
        <v>20000</v>
      </c>
      <c r="R228" s="19"/>
    </row>
    <row r="229" spans="1:38" s="13" customFormat="1" ht="48" customHeight="1" x14ac:dyDescent="0.3">
      <c r="A229" s="72"/>
      <c r="B229" s="59">
        <v>71956000</v>
      </c>
      <c r="C229" s="57" t="s">
        <v>10</v>
      </c>
      <c r="D229" s="57"/>
      <c r="E229" s="57"/>
      <c r="F229" s="39"/>
      <c r="G229" s="59"/>
      <c r="H229" s="38"/>
      <c r="I229" s="34"/>
      <c r="J229" s="55" t="s">
        <v>49</v>
      </c>
      <c r="K229" s="39">
        <v>20</v>
      </c>
      <c r="L229" s="52">
        <v>217443</v>
      </c>
      <c r="M229" s="45"/>
      <c r="N229" s="51"/>
      <c r="O229" s="45">
        <f>L229*0.95</f>
        <v>206570.84999999998</v>
      </c>
      <c r="P229" s="40">
        <f>L229-O229</f>
        <v>10872.150000000023</v>
      </c>
      <c r="Q229" s="40">
        <f t="shared" si="51"/>
        <v>217443</v>
      </c>
      <c r="R229" s="2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7"/>
      <c r="AJ229" s="12"/>
      <c r="AK229" s="12"/>
      <c r="AL229" s="12"/>
    </row>
    <row r="230" spans="1:38" s="13" customFormat="1" ht="18.75" x14ac:dyDescent="0.3">
      <c r="A230" s="70">
        <v>63</v>
      </c>
      <c r="B230" s="59">
        <v>71956000</v>
      </c>
      <c r="C230" s="57" t="s">
        <v>10</v>
      </c>
      <c r="D230" s="57" t="s">
        <v>10</v>
      </c>
      <c r="E230" s="57" t="s">
        <v>56</v>
      </c>
      <c r="F230" s="39">
        <v>1</v>
      </c>
      <c r="G230" s="59" t="s">
        <v>25</v>
      </c>
      <c r="H230" s="38">
        <v>8387.7000000000007</v>
      </c>
      <c r="I230" s="34">
        <v>240</v>
      </c>
      <c r="J230" s="47" t="s">
        <v>48</v>
      </c>
      <c r="K230" s="37" t="s">
        <v>2</v>
      </c>
      <c r="L230" s="52">
        <f>L231+L232</f>
        <v>215864</v>
      </c>
      <c r="M230" s="52">
        <f t="shared" ref="M230:P230" si="89">M231+M232</f>
        <v>20000</v>
      </c>
      <c r="N230" s="52">
        <f t="shared" si="89"/>
        <v>0</v>
      </c>
      <c r="O230" s="52">
        <f t="shared" si="89"/>
        <v>186070.8</v>
      </c>
      <c r="P230" s="52">
        <f t="shared" si="89"/>
        <v>9793.2000000000116</v>
      </c>
      <c r="Q230" s="40">
        <f t="shared" si="51"/>
        <v>215864</v>
      </c>
      <c r="R230" s="2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7"/>
      <c r="AJ230" s="12"/>
      <c r="AK230" s="12"/>
      <c r="AL230" s="12"/>
    </row>
    <row r="231" spans="1:38" s="8" customFormat="1" ht="33.75" customHeight="1" x14ac:dyDescent="0.25">
      <c r="A231" s="71"/>
      <c r="B231" s="59">
        <v>71956000</v>
      </c>
      <c r="C231" s="57" t="s">
        <v>10</v>
      </c>
      <c r="D231" s="57"/>
      <c r="E231" s="57"/>
      <c r="F231" s="37"/>
      <c r="G231" s="59"/>
      <c r="H231" s="38"/>
      <c r="I231" s="34"/>
      <c r="J231" s="55" t="s">
        <v>90</v>
      </c>
      <c r="K231" s="50">
        <v>96</v>
      </c>
      <c r="L231" s="52">
        <v>20000</v>
      </c>
      <c r="M231" s="52">
        <v>20000</v>
      </c>
      <c r="N231" s="52"/>
      <c r="O231" s="52"/>
      <c r="P231" s="52"/>
      <c r="Q231" s="40">
        <f t="shared" si="51"/>
        <v>20000</v>
      </c>
      <c r="R231" s="19"/>
    </row>
    <row r="232" spans="1:38" s="13" customFormat="1" ht="48" customHeight="1" x14ac:dyDescent="0.3">
      <c r="A232" s="72"/>
      <c r="B232" s="59">
        <v>71956000</v>
      </c>
      <c r="C232" s="57" t="s">
        <v>10</v>
      </c>
      <c r="D232" s="57"/>
      <c r="E232" s="57"/>
      <c r="F232" s="39"/>
      <c r="G232" s="59"/>
      <c r="H232" s="38"/>
      <c r="I232" s="34"/>
      <c r="J232" s="55" t="s">
        <v>49</v>
      </c>
      <c r="K232" s="37">
        <v>20</v>
      </c>
      <c r="L232" s="52">
        <v>195864</v>
      </c>
      <c r="M232" s="45"/>
      <c r="N232" s="45"/>
      <c r="O232" s="45">
        <f>L232*0.95</f>
        <v>186070.8</v>
      </c>
      <c r="P232" s="40">
        <f>L232-O232</f>
        <v>9793.2000000000116</v>
      </c>
      <c r="Q232" s="40">
        <f t="shared" si="51"/>
        <v>195864</v>
      </c>
      <c r="R232" s="2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7"/>
      <c r="AJ232" s="12"/>
      <c r="AK232" s="12"/>
      <c r="AL232" s="12"/>
    </row>
    <row r="233" spans="1:38" s="13" customFormat="1" ht="18.75" x14ac:dyDescent="0.3">
      <c r="A233" s="70">
        <v>64</v>
      </c>
      <c r="B233" s="59">
        <v>71956000</v>
      </c>
      <c r="C233" s="57" t="s">
        <v>10</v>
      </c>
      <c r="D233" s="57" t="s">
        <v>10</v>
      </c>
      <c r="E233" s="57" t="s">
        <v>56</v>
      </c>
      <c r="F233" s="39">
        <v>3</v>
      </c>
      <c r="G233" s="59" t="s">
        <v>25</v>
      </c>
      <c r="H233" s="38">
        <v>6337</v>
      </c>
      <c r="I233" s="34">
        <v>203</v>
      </c>
      <c r="J233" s="55" t="s">
        <v>48</v>
      </c>
      <c r="K233" s="37" t="s">
        <v>2</v>
      </c>
      <c r="L233" s="52">
        <f>L234+L235</f>
        <v>218149</v>
      </c>
      <c r="M233" s="52">
        <f t="shared" ref="M233:P233" si="90">M234+M235</f>
        <v>20000</v>
      </c>
      <c r="N233" s="52">
        <f t="shared" si="90"/>
        <v>0</v>
      </c>
      <c r="O233" s="52">
        <f t="shared" si="90"/>
        <v>188241.55</v>
      </c>
      <c r="P233" s="52">
        <f t="shared" si="90"/>
        <v>9907.4500000000116</v>
      </c>
      <c r="Q233" s="40">
        <f t="shared" si="51"/>
        <v>218149</v>
      </c>
      <c r="R233" s="2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7"/>
      <c r="AJ233" s="12"/>
      <c r="AK233" s="12"/>
      <c r="AL233" s="12"/>
    </row>
    <row r="234" spans="1:38" s="8" customFormat="1" ht="33.75" customHeight="1" x14ac:dyDescent="0.25">
      <c r="A234" s="71"/>
      <c r="B234" s="59">
        <v>71956000</v>
      </c>
      <c r="C234" s="57" t="s">
        <v>10</v>
      </c>
      <c r="D234" s="57"/>
      <c r="E234" s="57"/>
      <c r="F234" s="37"/>
      <c r="G234" s="59"/>
      <c r="H234" s="38"/>
      <c r="I234" s="34"/>
      <c r="J234" s="55" t="s">
        <v>90</v>
      </c>
      <c r="K234" s="50">
        <v>96</v>
      </c>
      <c r="L234" s="52">
        <v>20000</v>
      </c>
      <c r="M234" s="52">
        <v>20000</v>
      </c>
      <c r="N234" s="52"/>
      <c r="O234" s="52"/>
      <c r="P234" s="52"/>
      <c r="Q234" s="40">
        <f t="shared" si="51"/>
        <v>20000</v>
      </c>
      <c r="R234" s="19"/>
    </row>
    <row r="235" spans="1:38" s="13" customFormat="1" ht="48" customHeight="1" x14ac:dyDescent="0.3">
      <c r="A235" s="72"/>
      <c r="B235" s="59">
        <v>71956000</v>
      </c>
      <c r="C235" s="57" t="s">
        <v>10</v>
      </c>
      <c r="D235" s="57"/>
      <c r="E235" s="57"/>
      <c r="F235" s="34"/>
      <c r="G235" s="59"/>
      <c r="H235" s="38"/>
      <c r="I235" s="34"/>
      <c r="J235" s="55" t="s">
        <v>49</v>
      </c>
      <c r="K235" s="37">
        <v>20</v>
      </c>
      <c r="L235" s="52">
        <v>198149</v>
      </c>
      <c r="M235" s="45"/>
      <c r="N235" s="51"/>
      <c r="O235" s="45">
        <f>L235*0.95</f>
        <v>188241.55</v>
      </c>
      <c r="P235" s="40">
        <f>L235-O235</f>
        <v>9907.4500000000116</v>
      </c>
      <c r="Q235" s="40">
        <f t="shared" si="51"/>
        <v>198149</v>
      </c>
      <c r="R235" s="2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7"/>
      <c r="AJ235" s="12"/>
      <c r="AK235" s="12"/>
      <c r="AL235" s="12"/>
    </row>
    <row r="236" spans="1:38" s="13" customFormat="1" ht="18.75" x14ac:dyDescent="0.3">
      <c r="A236" s="70">
        <v>65</v>
      </c>
      <c r="B236" s="59">
        <v>71956000</v>
      </c>
      <c r="C236" s="57" t="s">
        <v>10</v>
      </c>
      <c r="D236" s="57" t="s">
        <v>10</v>
      </c>
      <c r="E236" s="57" t="s">
        <v>45</v>
      </c>
      <c r="F236" s="39" t="s">
        <v>44</v>
      </c>
      <c r="G236" s="59" t="s">
        <v>25</v>
      </c>
      <c r="H236" s="38">
        <v>1023</v>
      </c>
      <c r="I236" s="34">
        <v>41</v>
      </c>
      <c r="J236" s="55" t="s">
        <v>48</v>
      </c>
      <c r="K236" s="37" t="s">
        <v>2</v>
      </c>
      <c r="L236" s="52">
        <f>L237+L238</f>
        <v>154691</v>
      </c>
      <c r="M236" s="52">
        <f t="shared" ref="M236:P236" si="91">M237+M238</f>
        <v>20000</v>
      </c>
      <c r="N236" s="52">
        <f t="shared" si="91"/>
        <v>0</v>
      </c>
      <c r="O236" s="52">
        <f t="shared" si="91"/>
        <v>127956.45</v>
      </c>
      <c r="P236" s="52">
        <f t="shared" si="91"/>
        <v>6734.5500000000029</v>
      </c>
      <c r="Q236" s="40">
        <f t="shared" si="51"/>
        <v>154691</v>
      </c>
      <c r="R236" s="2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7"/>
      <c r="AJ236" s="12"/>
      <c r="AK236" s="12"/>
      <c r="AL236" s="12"/>
    </row>
    <row r="237" spans="1:38" s="8" customFormat="1" ht="33.75" customHeight="1" x14ac:dyDescent="0.25">
      <c r="A237" s="71"/>
      <c r="B237" s="59">
        <v>71956000</v>
      </c>
      <c r="C237" s="57" t="s">
        <v>10</v>
      </c>
      <c r="D237" s="57"/>
      <c r="E237" s="57"/>
      <c r="F237" s="37"/>
      <c r="G237" s="59"/>
      <c r="H237" s="38"/>
      <c r="I237" s="34"/>
      <c r="J237" s="55" t="s">
        <v>90</v>
      </c>
      <c r="K237" s="50">
        <v>96</v>
      </c>
      <c r="L237" s="52">
        <v>20000</v>
      </c>
      <c r="M237" s="52">
        <v>20000</v>
      </c>
      <c r="N237" s="52"/>
      <c r="O237" s="52"/>
      <c r="P237" s="52"/>
      <c r="Q237" s="40">
        <f t="shared" si="51"/>
        <v>20000</v>
      </c>
      <c r="R237" s="19"/>
    </row>
    <row r="238" spans="1:38" s="13" customFormat="1" ht="48" customHeight="1" x14ac:dyDescent="0.3">
      <c r="A238" s="72"/>
      <c r="B238" s="59">
        <v>71956000</v>
      </c>
      <c r="C238" s="57" t="s">
        <v>10</v>
      </c>
      <c r="D238" s="57"/>
      <c r="E238" s="57"/>
      <c r="F238" s="39"/>
      <c r="G238" s="59"/>
      <c r="H238" s="38"/>
      <c r="I238" s="34"/>
      <c r="J238" s="55" t="s">
        <v>49</v>
      </c>
      <c r="K238" s="37">
        <v>20</v>
      </c>
      <c r="L238" s="52">
        <v>134691</v>
      </c>
      <c r="M238" s="45"/>
      <c r="N238" s="45"/>
      <c r="O238" s="45">
        <f>L238*0.95</f>
        <v>127956.45</v>
      </c>
      <c r="P238" s="40">
        <f>L238-O238</f>
        <v>6734.5500000000029</v>
      </c>
      <c r="Q238" s="40">
        <f t="shared" si="51"/>
        <v>134691</v>
      </c>
      <c r="R238" s="2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7"/>
      <c r="AJ238" s="12"/>
      <c r="AK238" s="12"/>
      <c r="AL238" s="12"/>
    </row>
    <row r="239" spans="1:38" s="13" customFormat="1" ht="18.75" x14ac:dyDescent="0.3">
      <c r="A239" s="70">
        <v>66</v>
      </c>
      <c r="B239" s="59">
        <v>71956000</v>
      </c>
      <c r="C239" s="57" t="s">
        <v>10</v>
      </c>
      <c r="D239" s="57" t="s">
        <v>10</v>
      </c>
      <c r="E239" s="57" t="s">
        <v>45</v>
      </c>
      <c r="F239" s="39" t="s">
        <v>83</v>
      </c>
      <c r="G239" s="59" t="s">
        <v>25</v>
      </c>
      <c r="H239" s="38">
        <v>901</v>
      </c>
      <c r="I239" s="34">
        <v>33</v>
      </c>
      <c r="J239" s="55" t="s">
        <v>48</v>
      </c>
      <c r="K239" s="37" t="s">
        <v>2</v>
      </c>
      <c r="L239" s="52">
        <f>L240+L241</f>
        <v>154512</v>
      </c>
      <c r="M239" s="52">
        <f t="shared" ref="M239:P239" si="92">M240+M241</f>
        <v>20000</v>
      </c>
      <c r="N239" s="52">
        <f t="shared" si="92"/>
        <v>0</v>
      </c>
      <c r="O239" s="52">
        <f t="shared" si="92"/>
        <v>127786.4</v>
      </c>
      <c r="P239" s="52">
        <f t="shared" si="92"/>
        <v>6725.6000000000058</v>
      </c>
      <c r="Q239" s="40">
        <f t="shared" si="51"/>
        <v>154512</v>
      </c>
      <c r="R239" s="2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7"/>
      <c r="AJ239" s="12"/>
      <c r="AK239" s="12"/>
      <c r="AL239" s="12"/>
    </row>
    <row r="240" spans="1:38" s="8" customFormat="1" ht="33.75" customHeight="1" x14ac:dyDescent="0.25">
      <c r="A240" s="71"/>
      <c r="B240" s="59">
        <v>71956000</v>
      </c>
      <c r="C240" s="57" t="s">
        <v>10</v>
      </c>
      <c r="D240" s="57"/>
      <c r="E240" s="57"/>
      <c r="F240" s="37"/>
      <c r="G240" s="59"/>
      <c r="H240" s="38"/>
      <c r="I240" s="34"/>
      <c r="J240" s="55" t="s">
        <v>90</v>
      </c>
      <c r="K240" s="50">
        <v>96</v>
      </c>
      <c r="L240" s="52">
        <v>20000</v>
      </c>
      <c r="M240" s="52">
        <v>20000</v>
      </c>
      <c r="N240" s="52"/>
      <c r="O240" s="52"/>
      <c r="P240" s="52"/>
      <c r="Q240" s="40">
        <f t="shared" si="51"/>
        <v>20000</v>
      </c>
      <c r="R240" s="19"/>
    </row>
    <row r="241" spans="1:38" s="13" customFormat="1" ht="48" customHeight="1" x14ac:dyDescent="0.3">
      <c r="A241" s="72"/>
      <c r="B241" s="59">
        <v>71956000</v>
      </c>
      <c r="C241" s="57" t="s">
        <v>10</v>
      </c>
      <c r="D241" s="57"/>
      <c r="E241" s="57"/>
      <c r="F241" s="39"/>
      <c r="G241" s="59"/>
      <c r="H241" s="38"/>
      <c r="I241" s="34"/>
      <c r="J241" s="55" t="s">
        <v>49</v>
      </c>
      <c r="K241" s="37">
        <v>20</v>
      </c>
      <c r="L241" s="52">
        <v>134512</v>
      </c>
      <c r="M241" s="45"/>
      <c r="N241" s="51"/>
      <c r="O241" s="45">
        <f>L241*0.95</f>
        <v>127786.4</v>
      </c>
      <c r="P241" s="40">
        <f>L241-O241</f>
        <v>6725.6000000000058</v>
      </c>
      <c r="Q241" s="40">
        <f t="shared" si="51"/>
        <v>134512</v>
      </c>
      <c r="R241" s="2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7"/>
      <c r="AJ241" s="12"/>
      <c r="AK241" s="12"/>
      <c r="AL241" s="12"/>
    </row>
    <row r="242" spans="1:38" s="13" customFormat="1" ht="18.75" x14ac:dyDescent="0.3">
      <c r="A242" s="70">
        <v>67</v>
      </c>
      <c r="B242" s="59">
        <v>71956000</v>
      </c>
      <c r="C242" s="57" t="s">
        <v>10</v>
      </c>
      <c r="D242" s="57" t="s">
        <v>10</v>
      </c>
      <c r="E242" s="57" t="s">
        <v>45</v>
      </c>
      <c r="F242" s="39">
        <v>15</v>
      </c>
      <c r="G242" s="59" t="s">
        <v>25</v>
      </c>
      <c r="H242" s="38">
        <v>4973.3999999999996</v>
      </c>
      <c r="I242" s="34">
        <v>241</v>
      </c>
      <c r="J242" s="55" t="s">
        <v>48</v>
      </c>
      <c r="K242" s="37" t="s">
        <v>2</v>
      </c>
      <c r="L242" s="52">
        <f>L243+L244</f>
        <v>197072</v>
      </c>
      <c r="M242" s="52">
        <f t="shared" ref="M242:P242" si="93">M243+M244</f>
        <v>20000</v>
      </c>
      <c r="N242" s="52">
        <f t="shared" si="93"/>
        <v>0</v>
      </c>
      <c r="O242" s="52">
        <f t="shared" si="93"/>
        <v>168218.4</v>
      </c>
      <c r="P242" s="52">
        <f t="shared" si="93"/>
        <v>8853.6000000000058</v>
      </c>
      <c r="Q242" s="40">
        <f t="shared" si="51"/>
        <v>197072</v>
      </c>
      <c r="R242" s="2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7"/>
      <c r="AJ242" s="12"/>
      <c r="AK242" s="12"/>
      <c r="AL242" s="12"/>
    </row>
    <row r="243" spans="1:38" s="8" customFormat="1" ht="33.75" customHeight="1" x14ac:dyDescent="0.25">
      <c r="A243" s="71"/>
      <c r="B243" s="59">
        <v>71956000</v>
      </c>
      <c r="C243" s="57" t="s">
        <v>10</v>
      </c>
      <c r="D243" s="57"/>
      <c r="E243" s="57"/>
      <c r="F243" s="37"/>
      <c r="G243" s="59"/>
      <c r="H243" s="38"/>
      <c r="I243" s="34"/>
      <c r="J243" s="55" t="s">
        <v>90</v>
      </c>
      <c r="K243" s="50">
        <v>96</v>
      </c>
      <c r="L243" s="52">
        <v>20000</v>
      </c>
      <c r="M243" s="52">
        <v>20000</v>
      </c>
      <c r="N243" s="52"/>
      <c r="O243" s="52"/>
      <c r="P243" s="52"/>
      <c r="Q243" s="40">
        <f t="shared" si="51"/>
        <v>20000</v>
      </c>
      <c r="R243" s="19"/>
    </row>
    <row r="244" spans="1:38" s="13" customFormat="1" ht="48" customHeight="1" x14ac:dyDescent="0.3">
      <c r="A244" s="72"/>
      <c r="B244" s="59">
        <v>71956000</v>
      </c>
      <c r="C244" s="57" t="s">
        <v>10</v>
      </c>
      <c r="D244" s="57"/>
      <c r="E244" s="57"/>
      <c r="F244" s="39"/>
      <c r="G244" s="59"/>
      <c r="H244" s="38"/>
      <c r="I244" s="34"/>
      <c r="J244" s="55" t="s">
        <v>49</v>
      </c>
      <c r="K244" s="37">
        <v>20</v>
      </c>
      <c r="L244" s="52">
        <v>177072</v>
      </c>
      <c r="M244" s="45"/>
      <c r="N244" s="45"/>
      <c r="O244" s="45">
        <f>L244*0.95</f>
        <v>168218.4</v>
      </c>
      <c r="P244" s="40">
        <f>L244-O244</f>
        <v>8853.6000000000058</v>
      </c>
      <c r="Q244" s="40">
        <f t="shared" si="51"/>
        <v>177072</v>
      </c>
      <c r="R244" s="2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7"/>
      <c r="AJ244" s="12"/>
      <c r="AK244" s="12"/>
      <c r="AL244" s="12"/>
    </row>
    <row r="245" spans="1:38" s="13" customFormat="1" ht="18.75" x14ac:dyDescent="0.3">
      <c r="A245" s="70">
        <v>68</v>
      </c>
      <c r="B245" s="59">
        <v>71956000</v>
      </c>
      <c r="C245" s="57" t="s">
        <v>10</v>
      </c>
      <c r="D245" s="57" t="s">
        <v>10</v>
      </c>
      <c r="E245" s="57" t="s">
        <v>84</v>
      </c>
      <c r="F245" s="39">
        <v>5</v>
      </c>
      <c r="G245" s="59" t="s">
        <v>25</v>
      </c>
      <c r="H245" s="38">
        <v>3649.2</v>
      </c>
      <c r="I245" s="34">
        <v>179</v>
      </c>
      <c r="J245" s="55" t="s">
        <v>48</v>
      </c>
      <c r="K245" s="37" t="s">
        <v>2</v>
      </c>
      <c r="L245" s="52">
        <f>L246+L247</f>
        <v>288284</v>
      </c>
      <c r="M245" s="52">
        <f t="shared" ref="M245:P245" si="94">M246+M247</f>
        <v>20000</v>
      </c>
      <c r="N245" s="52">
        <f t="shared" si="94"/>
        <v>0</v>
      </c>
      <c r="O245" s="52">
        <f t="shared" si="94"/>
        <v>254869.8</v>
      </c>
      <c r="P245" s="52">
        <f t="shared" si="94"/>
        <v>13414.200000000012</v>
      </c>
      <c r="Q245" s="40">
        <f t="shared" si="51"/>
        <v>288284</v>
      </c>
      <c r="R245" s="2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7"/>
      <c r="AJ245" s="12"/>
      <c r="AK245" s="12"/>
      <c r="AL245" s="12"/>
    </row>
    <row r="246" spans="1:38" s="8" customFormat="1" ht="33.75" customHeight="1" x14ac:dyDescent="0.25">
      <c r="A246" s="71"/>
      <c r="B246" s="59">
        <v>71956000</v>
      </c>
      <c r="C246" s="57" t="s">
        <v>10</v>
      </c>
      <c r="D246" s="57"/>
      <c r="E246" s="57"/>
      <c r="F246" s="37"/>
      <c r="G246" s="59"/>
      <c r="H246" s="38"/>
      <c r="I246" s="34"/>
      <c r="J246" s="55" t="s">
        <v>90</v>
      </c>
      <c r="K246" s="50">
        <v>96</v>
      </c>
      <c r="L246" s="52">
        <v>20000</v>
      </c>
      <c r="M246" s="52">
        <v>20000</v>
      </c>
      <c r="N246" s="52"/>
      <c r="O246" s="52"/>
      <c r="P246" s="52"/>
      <c r="Q246" s="40">
        <f t="shared" si="51"/>
        <v>20000</v>
      </c>
      <c r="R246" s="19"/>
    </row>
    <row r="247" spans="1:38" s="13" customFormat="1" ht="48" customHeight="1" x14ac:dyDescent="0.3">
      <c r="A247" s="72"/>
      <c r="B247" s="59">
        <v>71956000</v>
      </c>
      <c r="C247" s="57" t="s">
        <v>10</v>
      </c>
      <c r="D247" s="57"/>
      <c r="E247" s="57"/>
      <c r="F247" s="39"/>
      <c r="G247" s="59"/>
      <c r="H247" s="38"/>
      <c r="I247" s="34"/>
      <c r="J247" s="55" t="s">
        <v>49</v>
      </c>
      <c r="K247" s="37">
        <v>20</v>
      </c>
      <c r="L247" s="52">
        <v>268284</v>
      </c>
      <c r="M247" s="45"/>
      <c r="N247" s="51"/>
      <c r="O247" s="45">
        <f>L247*0.95</f>
        <v>254869.8</v>
      </c>
      <c r="P247" s="40">
        <f>L247-O247</f>
        <v>13414.200000000012</v>
      </c>
      <c r="Q247" s="40">
        <f t="shared" si="51"/>
        <v>268284</v>
      </c>
      <c r="R247" s="2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7"/>
      <c r="AJ247" s="12"/>
      <c r="AK247" s="12"/>
      <c r="AL247" s="12"/>
    </row>
    <row r="248" spans="1:38" s="13" customFormat="1" ht="18.75" x14ac:dyDescent="0.3">
      <c r="A248" s="70">
        <v>69</v>
      </c>
      <c r="B248" s="59">
        <v>71956000</v>
      </c>
      <c r="C248" s="57" t="s">
        <v>10</v>
      </c>
      <c r="D248" s="57" t="s">
        <v>10</v>
      </c>
      <c r="E248" s="57" t="s">
        <v>41</v>
      </c>
      <c r="F248" s="39">
        <v>21</v>
      </c>
      <c r="G248" s="59" t="s">
        <v>25</v>
      </c>
      <c r="H248" s="38">
        <v>4607.5</v>
      </c>
      <c r="I248" s="34">
        <v>222</v>
      </c>
      <c r="J248" s="55" t="s">
        <v>48</v>
      </c>
      <c r="K248" s="37" t="s">
        <v>2</v>
      </c>
      <c r="L248" s="52">
        <f>L249+L250</f>
        <v>158011</v>
      </c>
      <c r="M248" s="52">
        <f t="shared" ref="M248:P248" si="95">M249+M250</f>
        <v>20000</v>
      </c>
      <c r="N248" s="52">
        <f t="shared" si="95"/>
        <v>0</v>
      </c>
      <c r="O248" s="52">
        <f t="shared" si="95"/>
        <v>131110.44999999998</v>
      </c>
      <c r="P248" s="52">
        <f t="shared" si="95"/>
        <v>6900.5500000000175</v>
      </c>
      <c r="Q248" s="40">
        <f t="shared" si="51"/>
        <v>158011</v>
      </c>
      <c r="R248" s="2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7"/>
      <c r="AJ248" s="12"/>
      <c r="AK248" s="12"/>
      <c r="AL248" s="12"/>
    </row>
    <row r="249" spans="1:38" s="8" customFormat="1" ht="33.75" customHeight="1" x14ac:dyDescent="0.25">
      <c r="A249" s="71"/>
      <c r="B249" s="59">
        <v>71956000</v>
      </c>
      <c r="C249" s="57" t="s">
        <v>10</v>
      </c>
      <c r="D249" s="57"/>
      <c r="E249" s="57"/>
      <c r="F249" s="37"/>
      <c r="G249" s="59"/>
      <c r="H249" s="38"/>
      <c r="I249" s="34"/>
      <c r="J249" s="55" t="s">
        <v>90</v>
      </c>
      <c r="K249" s="50">
        <v>96</v>
      </c>
      <c r="L249" s="52">
        <v>20000</v>
      </c>
      <c r="M249" s="52">
        <v>20000</v>
      </c>
      <c r="N249" s="52"/>
      <c r="O249" s="52"/>
      <c r="P249" s="52"/>
      <c r="Q249" s="40">
        <f t="shared" si="51"/>
        <v>20000</v>
      </c>
      <c r="R249" s="19"/>
    </row>
    <row r="250" spans="1:38" s="13" customFormat="1" ht="48" customHeight="1" x14ac:dyDescent="0.3">
      <c r="A250" s="72"/>
      <c r="B250" s="59">
        <v>71956000</v>
      </c>
      <c r="C250" s="57" t="s">
        <v>10</v>
      </c>
      <c r="D250" s="57"/>
      <c r="E250" s="57"/>
      <c r="F250" s="34"/>
      <c r="G250" s="59"/>
      <c r="H250" s="38"/>
      <c r="I250" s="34"/>
      <c r="J250" s="55" t="s">
        <v>49</v>
      </c>
      <c r="K250" s="37">
        <v>20</v>
      </c>
      <c r="L250" s="52">
        <v>138011</v>
      </c>
      <c r="M250" s="45"/>
      <c r="N250" s="45"/>
      <c r="O250" s="45">
        <f>L250*0.95</f>
        <v>131110.44999999998</v>
      </c>
      <c r="P250" s="40">
        <f>L250-O250</f>
        <v>6900.5500000000175</v>
      </c>
      <c r="Q250" s="40">
        <f t="shared" si="51"/>
        <v>138011</v>
      </c>
      <c r="R250" s="2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7"/>
      <c r="AJ250" s="12"/>
      <c r="AK250" s="12"/>
      <c r="AL250" s="12"/>
    </row>
    <row r="251" spans="1:38" s="13" customFormat="1" ht="18.75" x14ac:dyDescent="0.3">
      <c r="A251" s="70">
        <v>70</v>
      </c>
      <c r="B251" s="59">
        <v>71956000</v>
      </c>
      <c r="C251" s="57" t="s">
        <v>10</v>
      </c>
      <c r="D251" s="57" t="s">
        <v>10</v>
      </c>
      <c r="E251" s="57" t="s">
        <v>85</v>
      </c>
      <c r="F251" s="34" t="s">
        <v>34</v>
      </c>
      <c r="G251" s="59" t="s">
        <v>25</v>
      </c>
      <c r="H251" s="38">
        <v>1375.4</v>
      </c>
      <c r="I251" s="34">
        <v>86</v>
      </c>
      <c r="J251" s="55" t="s">
        <v>48</v>
      </c>
      <c r="K251" s="37" t="s">
        <v>2</v>
      </c>
      <c r="L251" s="52">
        <f>L252+L253</f>
        <v>123162</v>
      </c>
      <c r="M251" s="52">
        <f t="shared" ref="M251:P251" si="96">M252+M253</f>
        <v>20000</v>
      </c>
      <c r="N251" s="52">
        <f t="shared" si="96"/>
        <v>0</v>
      </c>
      <c r="O251" s="52">
        <f t="shared" si="96"/>
        <v>98003.9</v>
      </c>
      <c r="P251" s="52">
        <f t="shared" si="96"/>
        <v>5158.1000000000058</v>
      </c>
      <c r="Q251" s="40">
        <f t="shared" si="51"/>
        <v>123162</v>
      </c>
      <c r="R251" s="2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7"/>
      <c r="AJ251" s="12"/>
      <c r="AK251" s="12"/>
      <c r="AL251" s="12"/>
    </row>
    <row r="252" spans="1:38" s="8" customFormat="1" ht="33.75" customHeight="1" x14ac:dyDescent="0.25">
      <c r="A252" s="71"/>
      <c r="B252" s="59">
        <v>71956000</v>
      </c>
      <c r="C252" s="57" t="s">
        <v>10</v>
      </c>
      <c r="D252" s="57"/>
      <c r="E252" s="57"/>
      <c r="F252" s="37"/>
      <c r="G252" s="59"/>
      <c r="H252" s="38"/>
      <c r="I252" s="34"/>
      <c r="J252" s="55" t="s">
        <v>90</v>
      </c>
      <c r="K252" s="50">
        <v>96</v>
      </c>
      <c r="L252" s="52">
        <v>20000</v>
      </c>
      <c r="M252" s="52">
        <v>20000</v>
      </c>
      <c r="N252" s="52"/>
      <c r="O252" s="52"/>
      <c r="P252" s="52"/>
      <c r="Q252" s="40">
        <f t="shared" si="51"/>
        <v>20000</v>
      </c>
      <c r="R252" s="19"/>
    </row>
    <row r="253" spans="1:38" s="13" customFormat="1" ht="48" customHeight="1" x14ac:dyDescent="0.3">
      <c r="A253" s="72"/>
      <c r="B253" s="59">
        <v>71956000</v>
      </c>
      <c r="C253" s="57" t="s">
        <v>10</v>
      </c>
      <c r="D253" s="57"/>
      <c r="E253" s="57"/>
      <c r="F253" s="34"/>
      <c r="G253" s="59"/>
      <c r="H253" s="38"/>
      <c r="I253" s="34"/>
      <c r="J253" s="55" t="s">
        <v>49</v>
      </c>
      <c r="K253" s="37">
        <v>20</v>
      </c>
      <c r="L253" s="52">
        <v>103162</v>
      </c>
      <c r="M253" s="45"/>
      <c r="N253" s="51"/>
      <c r="O253" s="45">
        <f>L253*0.95</f>
        <v>98003.9</v>
      </c>
      <c r="P253" s="40">
        <f>L253-O253</f>
        <v>5158.1000000000058</v>
      </c>
      <c r="Q253" s="40">
        <f t="shared" si="51"/>
        <v>103162</v>
      </c>
      <c r="R253" s="2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7"/>
      <c r="AJ253" s="12"/>
      <c r="AK253" s="12"/>
      <c r="AL253" s="12"/>
    </row>
  </sheetData>
  <mergeCells count="64">
    <mergeCell ref="R215:R217"/>
    <mergeCell ref="A218:A220"/>
    <mergeCell ref="A221:A223"/>
    <mergeCell ref="A224:A226"/>
    <mergeCell ref="A227:A229"/>
    <mergeCell ref="A230:A232"/>
    <mergeCell ref="A233:A235"/>
    <mergeCell ref="A236:A238"/>
    <mergeCell ref="R197:R199"/>
    <mergeCell ref="A200:A202"/>
    <mergeCell ref="A203:A205"/>
    <mergeCell ref="A206:A208"/>
    <mergeCell ref="R206:R214"/>
    <mergeCell ref="A209:A211"/>
    <mergeCell ref="A212:A214"/>
    <mergeCell ref="R173:R178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O7:O9"/>
    <mergeCell ref="A6:A10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242:A244"/>
    <mergeCell ref="A245:A247"/>
    <mergeCell ref="A248:A250"/>
    <mergeCell ref="A161:A163"/>
    <mergeCell ref="A164:A166"/>
    <mergeCell ref="A167:A169"/>
    <mergeCell ref="A170:A172"/>
    <mergeCell ref="A197:A199"/>
    <mergeCell ref="A215:A217"/>
    <mergeCell ref="A12:E12"/>
    <mergeCell ref="B13:I13"/>
    <mergeCell ref="A239:A241"/>
    <mergeCell ref="A143:A145"/>
    <mergeCell ref="A146:A148"/>
    <mergeCell ref="A149:A151"/>
    <mergeCell ref="A152:A154"/>
    <mergeCell ref="A155:A157"/>
    <mergeCell ref="A158:A160"/>
    <mergeCell ref="A251:A253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  <rowBreaks count="5" manualBreakCount="5">
    <brk id="62" max="16" man="1"/>
    <brk id="114" max="16" man="1"/>
    <brk id="151" max="16" man="1"/>
    <brk id="190" max="16" man="1"/>
    <brk id="2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2019-12-18T12:58:32Z</dcterms:modified>
</cp:coreProperties>
</file>